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<sst xmlns="http://schemas.openxmlformats.org/spreadsheetml/2006/main" count="150" uniqueCount="122">
  <si>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</si>
  <si>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</si>
  <si>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</si>
  <si>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</si>
  <si>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</si>
  <si>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</si>
  <si>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</si>
  <si>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</si>
  <si>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</si>
  <si>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</si>
  <si>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</si>
  <si>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</si>
  <si>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</si>
  <si>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</si>
  <si>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</si>
  <si>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</si>
  <si>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</si>
  <si>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</si>
  <si>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</si>
  <si>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</si>
  <si>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"E. VITTORINI"</t>
  </si>
  <si>
    <t>20146 MILANO (MI) VIA MARIO DONATI 5/7 C.F. 80129130151 C.M. MIPS18000P</t>
  </si>
  <si>
    <t>2018E000000853 del 20/01/2018</t>
  </si>
  <si>
    <t>PAE0000230 del 14/01/2018</t>
  </si>
  <si>
    <t>A17PAS0015623 del 27/12/2017</t>
  </si>
  <si>
    <t>175/E del 23/11/2017</t>
  </si>
  <si>
    <t>E-202 del 31/12/2017</t>
  </si>
  <si>
    <t>A20020171000019540 del 31/12/2017</t>
  </si>
  <si>
    <t>182/E del 13/12/2017</t>
  </si>
  <si>
    <t>184/E del 14/12/2017</t>
  </si>
  <si>
    <t>1/E del 10/01/2018</t>
  </si>
  <si>
    <t>74 del 22/01/2018</t>
  </si>
  <si>
    <t>3367 del 29/12/2017</t>
  </si>
  <si>
    <t>000064/17P del 22/12/2017</t>
  </si>
  <si>
    <t>20184E01808 del 19/01/2018</t>
  </si>
  <si>
    <t>PA/1 del 17/01/2018</t>
  </si>
  <si>
    <t>000014/PA del 31/01/2018</t>
  </si>
  <si>
    <t>47 PA del 06/02/2018</t>
  </si>
  <si>
    <t>29/04 del 19/01/2018</t>
  </si>
  <si>
    <t>000010/18P del 05/02/2018</t>
  </si>
  <si>
    <t>40AV del 31/01/2018</t>
  </si>
  <si>
    <t>13 del 11/01/2018</t>
  </si>
  <si>
    <t>21 del 29/01/2018</t>
  </si>
  <si>
    <t>26 del 02/02/2018</t>
  </si>
  <si>
    <t>548 del 14/02/2018</t>
  </si>
  <si>
    <t>FATTPA 8_18 del 15/01/2018</t>
  </si>
  <si>
    <t>718E del 26/01/2018</t>
  </si>
  <si>
    <t>700E del 25/01/2018</t>
  </si>
  <si>
    <t>699E del 25/01/2018</t>
  </si>
  <si>
    <t>29 del 31/01/2018</t>
  </si>
  <si>
    <t>8718055416 del 20/02/2018</t>
  </si>
  <si>
    <t>8718055989 del 20/02/2018</t>
  </si>
  <si>
    <t>FATTPA 5_18 del 18/03/2018</t>
  </si>
  <si>
    <t>000002-2018-PA del 16/03/2018</t>
  </si>
  <si>
    <t>PAE0007138 del 14/03/2018</t>
  </si>
  <si>
    <t>19AV del 22/01/2018</t>
  </si>
  <si>
    <t>17/E del 08/02/2018</t>
  </si>
  <si>
    <t>25/E del 21/02/2018</t>
  </si>
  <si>
    <t>154AV del 09/03/2018</t>
  </si>
  <si>
    <t>22/TER del 27/02/2018</t>
  </si>
  <si>
    <t>84/04 del 06/03/2018</t>
  </si>
  <si>
    <t>6/PA del 08/03/2018</t>
  </si>
  <si>
    <t>84M del 30/03/2018</t>
  </si>
  <si>
    <t>2018E000002705 del 19/03/2018</t>
  </si>
  <si>
    <t>A20020181000009806 del 31/03/2018</t>
  </si>
  <si>
    <t>76 del 26/03/2018</t>
  </si>
  <si>
    <t>4/FE del 22/01/2018</t>
  </si>
  <si>
    <t>5/FE del 22/01/2018</t>
  </si>
  <si>
    <t>39/FE del 19/03/2018</t>
  </si>
  <si>
    <t>8718098226 del 21/03/2018</t>
  </si>
  <si>
    <t>88/7E del 05/03/2018</t>
  </si>
  <si>
    <t>FATTPA 76_18 del 23/03/2018</t>
  </si>
  <si>
    <t>F/100 del 15/03/2018</t>
  </si>
  <si>
    <t>18.12 del 30/03/2018</t>
  </si>
  <si>
    <t>VFE00-179 del 22/03/2018</t>
  </si>
  <si>
    <t>7718003072 del 23/02/2018</t>
  </si>
  <si>
    <t>01/PA del 19/04/2018</t>
  </si>
  <si>
    <t>FATTPA 2_18 del 17/04/2018</t>
  </si>
  <si>
    <t>FATTPA 5_18 del 23/04/2018</t>
  </si>
  <si>
    <t>20184E13088 del 24/04/2018</t>
  </si>
  <si>
    <t>1/PA del 10/04/2018</t>
  </si>
  <si>
    <t>E-30 del 31/03/2018</t>
  </si>
  <si>
    <t>165/7E del 09/04/2018</t>
  </si>
  <si>
    <t>3/2018 del 17/04/2018</t>
  </si>
  <si>
    <t>FATTPA 1_18 del 20/04/2018</t>
  </si>
  <si>
    <t>1/01 del 13/04/2018</t>
  </si>
  <si>
    <t>FATTPA 15_18 del 16/04/2018</t>
  </si>
  <si>
    <t>1/PA del 11/04/2018</t>
  </si>
  <si>
    <t>114/BE del 04/05/2018</t>
  </si>
  <si>
    <t>E/84 del 30/04/2018</t>
  </si>
  <si>
    <t>51 del 07/05/2018</t>
  </si>
  <si>
    <t>8718154311 del 11/05/2018</t>
  </si>
  <si>
    <t>8718154312 del 11/05/2018</t>
  </si>
  <si>
    <t>8718154313 del 11/05/2018</t>
  </si>
  <si>
    <t>FATTPA 144_18 del 08/05/2018</t>
  </si>
  <si>
    <t>PAE0014115 del 14/05/2018</t>
  </si>
  <si>
    <t>3/PA del 28/03/2018</t>
  </si>
  <si>
    <t>18049/PA del 29/03/2018</t>
  </si>
  <si>
    <t>204/E del 27/04/2018</t>
  </si>
  <si>
    <t>205/E del 27/04/2018</t>
  </si>
  <si>
    <t>6 del 22/05/2018</t>
  </si>
  <si>
    <t>90/E del 11/05/2018</t>
  </si>
  <si>
    <t>2018E000004610 del 19/05/2018</t>
  </si>
  <si>
    <t>199/7E del 02/05/2018</t>
  </si>
  <si>
    <t>20/E del 11/05/2018</t>
  </si>
  <si>
    <t>7718009641 del 25/05/2018</t>
  </si>
  <si>
    <t>330 del 22/05/2018</t>
  </si>
  <si>
    <t>7718010426 del 31/05/2018</t>
  </si>
  <si>
    <t>000001-2018-FE del 08/06/2018</t>
  </si>
  <si>
    <t>8718183746 del 29/05/2018</t>
  </si>
  <si>
    <t>0362030000362 del 21/05/2018</t>
  </si>
  <si>
    <t>201803CB1117 del 30/05/2018</t>
  </si>
  <si>
    <t>567/FA-2018 del 05/06/2018</t>
  </si>
  <si>
    <t>15/FE del 31/05/2018</t>
  </si>
  <si>
    <t>E-72 del 31/05/2018</t>
  </si>
  <si>
    <t>FATTPA 8_18 del 12/06/2018</t>
  </si>
  <si>
    <t>DV-FT-610 del 31/05/2018</t>
  </si>
  <si>
    <t>06.18 del 19/06/2018</t>
  </si>
  <si>
    <t>FATTPA 83_18 del 20/06/2018</t>
  </si>
  <si>
    <t>10 del 01/06/2018</t>
  </si>
  <si>
    <t>11 del 01/06/2018</t>
  </si>
  <si>
    <t>2800008101 del 22/06/2018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</si>
</sst>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104</v>
      </c>
      <c r="B10" s="37"/>
      <c r="C10" s="50">
        <f>SUM(C16:D19)</f>
        <v>220847.45999999996</v>
      </c>
      <c r="D10" s="37"/>
      <c r="E10" s="38">
        <f>('Trimestre 1'!H1+'Trimestre 2'!H1+'Trimestre 3'!H1+'Trimestre 4'!H1)/C10</f>
        <v>-9.952594383471745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41</v>
      </c>
      <c r="C16" s="51">
        <f>'Trimestre 1'!B1</f>
        <v>86308.18999999999</v>
      </c>
      <c r="D16" s="52"/>
      <c r="E16" s="51">
        <f>'Trimestre 1'!G1</f>
        <v>-13.91940683728856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63</v>
      </c>
      <c r="C17" s="51">
        <f>'Trimestre 2'!B1</f>
        <v>134539.27</v>
      </c>
      <c r="D17" s="52"/>
      <c r="E17" s="51">
        <f>'Trimestre 2'!G1</f>
        <v>-7.407847389093163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86308.18999999999</v>
      </c>
      <c r="C1">
        <f>COUNTA(A4:A203)</f>
        <v>41</v>
      </c>
      <c r="G1" s="20">
        <f>IF(B1&lt;&gt;0,H1/B1,0)</f>
        <v>-13.91940683728856</v>
      </c>
      <c r="H1" s="19">
        <f>SUM(H4:H195)</f>
        <v>-1201358.81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100.5</v>
      </c>
      <c r="C4" s="17">
        <v>43164</v>
      </c>
      <c r="D4" s="17">
        <v>43138</v>
      </c>
      <c r="E4" s="17"/>
      <c r="F4" s="17"/>
      <c r="G4" s="1">
        <f>D4-C4-(F4-E4)</f>
        <v>-26</v>
      </c>
      <c r="H4" s="16">
        <f>B4*G4</f>
        <v>-2613</v>
      </c>
    </row>
    <row r="5" spans="1:8" ht="15">
      <c r="A5" s="28" t="s">
        <v>23</v>
      </c>
      <c r="B5" s="16">
        <v>144</v>
      </c>
      <c r="C5" s="17">
        <v>43153</v>
      </c>
      <c r="D5" s="17">
        <v>43138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-2160</v>
      </c>
    </row>
    <row r="6" spans="1:8" ht="15">
      <c r="A6" s="28" t="s">
        <v>24</v>
      </c>
      <c r="B6" s="16">
        <v>231</v>
      </c>
      <c r="C6" s="17">
        <v>43140</v>
      </c>
      <c r="D6" s="17">
        <v>43138</v>
      </c>
      <c r="E6" s="17"/>
      <c r="F6" s="17"/>
      <c r="G6" s="1">
        <f t="shared" si="0"/>
        <v>-2</v>
      </c>
      <c r="H6" s="16">
        <f t="shared" si="1"/>
        <v>-462</v>
      </c>
    </row>
    <row r="7" spans="1:8" ht="15">
      <c r="A7" s="28" t="s">
        <v>25</v>
      </c>
      <c r="B7" s="16">
        <v>1965</v>
      </c>
      <c r="C7" s="17">
        <v>43142</v>
      </c>
      <c r="D7" s="17">
        <v>43138</v>
      </c>
      <c r="E7" s="17"/>
      <c r="F7" s="17"/>
      <c r="G7" s="1">
        <f t="shared" si="0"/>
        <v>-4</v>
      </c>
      <c r="H7" s="16">
        <f t="shared" si="1"/>
        <v>-7860</v>
      </c>
    </row>
    <row r="8" spans="1:8" ht="15">
      <c r="A8" s="28" t="s">
        <v>26</v>
      </c>
      <c r="B8" s="16">
        <v>166</v>
      </c>
      <c r="C8" s="17">
        <v>43140</v>
      </c>
      <c r="D8" s="17">
        <v>43138</v>
      </c>
      <c r="E8" s="17"/>
      <c r="F8" s="17"/>
      <c r="G8" s="1">
        <f t="shared" si="0"/>
        <v>-2</v>
      </c>
      <c r="H8" s="16">
        <f t="shared" si="1"/>
        <v>-332</v>
      </c>
    </row>
    <row r="9" spans="1:8" ht="15">
      <c r="A9" s="28" t="s">
        <v>27</v>
      </c>
      <c r="B9" s="16">
        <v>780.08</v>
      </c>
      <c r="C9" s="17">
        <v>43138</v>
      </c>
      <c r="D9" s="17">
        <v>43138</v>
      </c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 t="s">
        <v>28</v>
      </c>
      <c r="B10" s="16">
        <v>200</v>
      </c>
      <c r="C10" s="17">
        <v>43153</v>
      </c>
      <c r="D10" s="17">
        <v>43138</v>
      </c>
      <c r="E10" s="17"/>
      <c r="F10" s="17"/>
      <c r="G10" s="1">
        <f t="shared" si="0"/>
        <v>-15</v>
      </c>
      <c r="H10" s="16">
        <f t="shared" si="1"/>
        <v>-3000</v>
      </c>
    </row>
    <row r="11" spans="1:8" ht="15">
      <c r="A11" s="28" t="s">
        <v>29</v>
      </c>
      <c r="B11" s="16">
        <v>40</v>
      </c>
      <c r="C11" s="17">
        <v>43153</v>
      </c>
      <c r="D11" s="17">
        <v>43138</v>
      </c>
      <c r="E11" s="17"/>
      <c r="F11" s="17"/>
      <c r="G11" s="1">
        <f t="shared" si="0"/>
        <v>-15</v>
      </c>
      <c r="H11" s="16">
        <f t="shared" si="1"/>
        <v>-600</v>
      </c>
    </row>
    <row r="12" spans="1:8" ht="15">
      <c r="A12" s="28" t="s">
        <v>30</v>
      </c>
      <c r="B12" s="16">
        <v>6873</v>
      </c>
      <c r="C12" s="17">
        <v>43153</v>
      </c>
      <c r="D12" s="17">
        <v>43138</v>
      </c>
      <c r="E12" s="17"/>
      <c r="F12" s="17"/>
      <c r="G12" s="1">
        <f t="shared" si="0"/>
        <v>-15</v>
      </c>
      <c r="H12" s="16">
        <f t="shared" si="1"/>
        <v>-103095</v>
      </c>
    </row>
    <row r="13" spans="1:8" ht="15">
      <c r="A13" s="28" t="s">
        <v>31</v>
      </c>
      <c r="B13" s="16">
        <v>200</v>
      </c>
      <c r="C13" s="17">
        <v>43153</v>
      </c>
      <c r="D13" s="17">
        <v>43138</v>
      </c>
      <c r="E13" s="17"/>
      <c r="F13" s="17"/>
      <c r="G13" s="1">
        <f t="shared" si="0"/>
        <v>-15</v>
      </c>
      <c r="H13" s="16">
        <f t="shared" si="1"/>
        <v>-3000</v>
      </c>
    </row>
    <row r="14" spans="1:8" ht="15">
      <c r="A14" s="28" t="s">
        <v>32</v>
      </c>
      <c r="B14" s="16">
        <v>235</v>
      </c>
      <c r="C14" s="17">
        <v>43138</v>
      </c>
      <c r="D14" s="17">
        <v>43138</v>
      </c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 t="s">
        <v>33</v>
      </c>
      <c r="B15" s="16">
        <v>125</v>
      </c>
      <c r="C15" s="17">
        <v>43127</v>
      </c>
      <c r="D15" s="17">
        <v>43138</v>
      </c>
      <c r="E15" s="17"/>
      <c r="F15" s="17"/>
      <c r="G15" s="1">
        <f t="shared" si="0"/>
        <v>11</v>
      </c>
      <c r="H15" s="16">
        <f t="shared" si="1"/>
        <v>1375</v>
      </c>
    </row>
    <row r="16" spans="1:8" ht="15">
      <c r="A16" s="28" t="s">
        <v>34</v>
      </c>
      <c r="B16" s="16">
        <v>1000</v>
      </c>
      <c r="C16" s="17">
        <v>43164</v>
      </c>
      <c r="D16" s="17">
        <v>43138</v>
      </c>
      <c r="E16" s="17"/>
      <c r="F16" s="17"/>
      <c r="G16" s="1">
        <f t="shared" si="0"/>
        <v>-26</v>
      </c>
      <c r="H16" s="16">
        <f t="shared" si="1"/>
        <v>-26000</v>
      </c>
    </row>
    <row r="17" spans="1:8" ht="15">
      <c r="A17" s="28" t="s">
        <v>35</v>
      </c>
      <c r="B17" s="16">
        <v>1485.8</v>
      </c>
      <c r="C17" s="17">
        <v>43153</v>
      </c>
      <c r="D17" s="17">
        <v>43138</v>
      </c>
      <c r="E17" s="17"/>
      <c r="F17" s="17"/>
      <c r="G17" s="1">
        <f t="shared" si="0"/>
        <v>-15</v>
      </c>
      <c r="H17" s="16">
        <f t="shared" si="1"/>
        <v>-22287</v>
      </c>
    </row>
    <row r="18" spans="1:8" ht="15">
      <c r="A18" s="28" t="s">
        <v>36</v>
      </c>
      <c r="B18" s="16">
        <v>180</v>
      </c>
      <c r="C18" s="17">
        <v>43166</v>
      </c>
      <c r="D18" s="17">
        <v>43138</v>
      </c>
      <c r="E18" s="17"/>
      <c r="F18" s="17"/>
      <c r="G18" s="1">
        <f t="shared" si="0"/>
        <v>-28</v>
      </c>
      <c r="H18" s="16">
        <f t="shared" si="1"/>
        <v>-5040</v>
      </c>
    </row>
    <row r="19" spans="1:8" ht="15">
      <c r="A19" s="28" t="s">
        <v>37</v>
      </c>
      <c r="B19" s="16">
        <v>520</v>
      </c>
      <c r="C19" s="17">
        <v>43168</v>
      </c>
      <c r="D19" s="17">
        <v>43138</v>
      </c>
      <c r="E19" s="17"/>
      <c r="F19" s="17"/>
      <c r="G19" s="1">
        <f t="shared" si="0"/>
        <v>-30</v>
      </c>
      <c r="H19" s="16">
        <f t="shared" si="1"/>
        <v>-15600</v>
      </c>
    </row>
    <row r="20" spans="1:8" ht="15">
      <c r="A20" s="28" t="s">
        <v>38</v>
      </c>
      <c r="B20" s="16">
        <v>9400</v>
      </c>
      <c r="C20" s="17">
        <v>43153</v>
      </c>
      <c r="D20" s="17">
        <v>43143</v>
      </c>
      <c r="E20" s="17"/>
      <c r="F20" s="17"/>
      <c r="G20" s="1">
        <f t="shared" si="0"/>
        <v>-10</v>
      </c>
      <c r="H20" s="16">
        <f t="shared" si="1"/>
        <v>-94000</v>
      </c>
    </row>
    <row r="21" spans="1:8" ht="15">
      <c r="A21" s="28" t="s">
        <v>39</v>
      </c>
      <c r="B21" s="16">
        <v>150</v>
      </c>
      <c r="C21" s="17">
        <v>43171</v>
      </c>
      <c r="D21" s="17">
        <v>43143</v>
      </c>
      <c r="E21" s="17"/>
      <c r="F21" s="17"/>
      <c r="G21" s="1">
        <f t="shared" si="0"/>
        <v>-28</v>
      </c>
      <c r="H21" s="16">
        <f t="shared" si="1"/>
        <v>-4200</v>
      </c>
    </row>
    <row r="22" spans="1:8" ht="15">
      <c r="A22" s="28" t="s">
        <v>40</v>
      </c>
      <c r="B22" s="16">
        <v>7700</v>
      </c>
      <c r="C22" s="17">
        <v>43171</v>
      </c>
      <c r="D22" s="17">
        <v>43143</v>
      </c>
      <c r="E22" s="17"/>
      <c r="F22" s="17"/>
      <c r="G22" s="1">
        <f t="shared" si="0"/>
        <v>-28</v>
      </c>
      <c r="H22" s="16">
        <f t="shared" si="1"/>
        <v>-215600</v>
      </c>
    </row>
    <row r="23" spans="1:8" ht="15">
      <c r="A23" s="28" t="s">
        <v>41</v>
      </c>
      <c r="B23" s="16">
        <v>1861</v>
      </c>
      <c r="C23" s="17">
        <v>43146</v>
      </c>
      <c r="D23" s="17">
        <v>43143</v>
      </c>
      <c r="E23" s="17"/>
      <c r="F23" s="17"/>
      <c r="G23" s="1">
        <f t="shared" si="0"/>
        <v>-3</v>
      </c>
      <c r="H23" s="16">
        <f t="shared" si="1"/>
        <v>-5583</v>
      </c>
    </row>
    <row r="24" spans="1:8" ht="15">
      <c r="A24" s="28" t="s">
        <v>42</v>
      </c>
      <c r="B24" s="16">
        <v>4935</v>
      </c>
      <c r="C24" s="17">
        <v>43166</v>
      </c>
      <c r="D24" s="17">
        <v>43143</v>
      </c>
      <c r="E24" s="17"/>
      <c r="F24" s="17"/>
      <c r="G24" s="1">
        <f t="shared" si="0"/>
        <v>-23</v>
      </c>
      <c r="H24" s="16">
        <f t="shared" si="1"/>
        <v>-113505</v>
      </c>
    </row>
    <row r="25" spans="1:8" ht="15">
      <c r="A25" s="28" t="s">
        <v>43</v>
      </c>
      <c r="B25" s="16">
        <v>4275.5</v>
      </c>
      <c r="C25" s="17">
        <v>43168</v>
      </c>
      <c r="D25" s="17">
        <v>43143</v>
      </c>
      <c r="E25" s="17"/>
      <c r="F25" s="17"/>
      <c r="G25" s="1">
        <f t="shared" si="0"/>
        <v>-25</v>
      </c>
      <c r="H25" s="16">
        <f t="shared" si="1"/>
        <v>-106887.5</v>
      </c>
    </row>
    <row r="26" spans="1:8" ht="15">
      <c r="A26" s="28" t="s">
        <v>44</v>
      </c>
      <c r="B26" s="16">
        <v>110</v>
      </c>
      <c r="C26" s="17">
        <v>43180</v>
      </c>
      <c r="D26" s="17">
        <v>43143</v>
      </c>
      <c r="E26" s="17"/>
      <c r="F26" s="17"/>
      <c r="G26" s="1">
        <f t="shared" si="0"/>
        <v>-37</v>
      </c>
      <c r="H26" s="16">
        <f t="shared" si="1"/>
        <v>-4070</v>
      </c>
    </row>
    <row r="27" spans="1:8" ht="15">
      <c r="A27" s="28" t="s">
        <v>45</v>
      </c>
      <c r="B27" s="16">
        <v>3675</v>
      </c>
      <c r="C27" s="17">
        <v>43153</v>
      </c>
      <c r="D27" s="17">
        <v>43153</v>
      </c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 t="s">
        <v>46</v>
      </c>
      <c r="B28" s="16">
        <v>80</v>
      </c>
      <c r="C28" s="17">
        <v>43161</v>
      </c>
      <c r="D28" s="17">
        <v>43153</v>
      </c>
      <c r="E28" s="17"/>
      <c r="F28" s="17"/>
      <c r="G28" s="1">
        <f t="shared" si="0"/>
        <v>-8</v>
      </c>
      <c r="H28" s="16">
        <f t="shared" si="1"/>
        <v>-640</v>
      </c>
    </row>
    <row r="29" spans="1:8" ht="15">
      <c r="A29" s="28" t="s">
        <v>47</v>
      </c>
      <c r="B29" s="16">
        <v>150</v>
      </c>
      <c r="C29" s="17">
        <v>43156</v>
      </c>
      <c r="D29" s="17">
        <v>43153</v>
      </c>
      <c r="E29" s="17"/>
      <c r="F29" s="17"/>
      <c r="G29" s="1">
        <f t="shared" si="0"/>
        <v>-3</v>
      </c>
      <c r="H29" s="16">
        <f t="shared" si="1"/>
        <v>-450</v>
      </c>
    </row>
    <row r="30" spans="1:8" ht="15">
      <c r="A30" s="28" t="s">
        <v>48</v>
      </c>
      <c r="B30" s="16">
        <v>1575</v>
      </c>
      <c r="C30" s="17">
        <v>43156</v>
      </c>
      <c r="D30" s="17">
        <v>43153</v>
      </c>
      <c r="E30" s="17"/>
      <c r="F30" s="17"/>
      <c r="G30" s="1">
        <f t="shared" si="0"/>
        <v>-3</v>
      </c>
      <c r="H30" s="16">
        <f t="shared" si="1"/>
        <v>-4725</v>
      </c>
    </row>
    <row r="31" spans="1:8" ht="15">
      <c r="A31" s="28" t="s">
        <v>49</v>
      </c>
      <c r="B31" s="16">
        <v>565.55</v>
      </c>
      <c r="C31" s="17">
        <v>43182</v>
      </c>
      <c r="D31" s="17">
        <v>43153</v>
      </c>
      <c r="E31" s="17"/>
      <c r="F31" s="17"/>
      <c r="G31" s="1">
        <f t="shared" si="0"/>
        <v>-29</v>
      </c>
      <c r="H31" s="16">
        <f t="shared" si="1"/>
        <v>-16400.949999999997</v>
      </c>
    </row>
    <row r="32" spans="1:8" ht="15">
      <c r="A32" s="28" t="s">
        <v>50</v>
      </c>
      <c r="B32" s="16">
        <v>51.88</v>
      </c>
      <c r="C32" s="17">
        <v>43183</v>
      </c>
      <c r="D32" s="17">
        <v>43153</v>
      </c>
      <c r="E32" s="17"/>
      <c r="F32" s="17"/>
      <c r="G32" s="1">
        <f t="shared" si="0"/>
        <v>-30</v>
      </c>
      <c r="H32" s="16">
        <f t="shared" si="1"/>
        <v>-1556.4</v>
      </c>
    </row>
    <row r="33" spans="1:8" ht="15">
      <c r="A33" s="28" t="s">
        <v>51</v>
      </c>
      <c r="B33" s="16">
        <v>62.51</v>
      </c>
      <c r="C33" s="17">
        <v>43183</v>
      </c>
      <c r="D33" s="17">
        <v>43153</v>
      </c>
      <c r="E33" s="17"/>
      <c r="F33" s="17"/>
      <c r="G33" s="1">
        <f t="shared" si="0"/>
        <v>-30</v>
      </c>
      <c r="H33" s="16">
        <f t="shared" si="1"/>
        <v>-1875.3</v>
      </c>
    </row>
    <row r="34" spans="1:8" ht="15">
      <c r="A34" s="28" t="s">
        <v>52</v>
      </c>
      <c r="B34" s="16">
        <v>739.67</v>
      </c>
      <c r="C34" s="17">
        <v>43209</v>
      </c>
      <c r="D34" s="17">
        <v>43181</v>
      </c>
      <c r="E34" s="17"/>
      <c r="F34" s="17"/>
      <c r="G34" s="1">
        <f t="shared" si="0"/>
        <v>-28</v>
      </c>
      <c r="H34" s="16">
        <f t="shared" si="1"/>
        <v>-20710.76</v>
      </c>
    </row>
    <row r="35" spans="1:8" ht="15">
      <c r="A35" s="28" t="s">
        <v>53</v>
      </c>
      <c r="B35" s="16">
        <v>576</v>
      </c>
      <c r="C35" s="17">
        <v>43206</v>
      </c>
      <c r="D35" s="17">
        <v>43181</v>
      </c>
      <c r="E35" s="17"/>
      <c r="F35" s="17"/>
      <c r="G35" s="1">
        <f t="shared" si="0"/>
        <v>-25</v>
      </c>
      <c r="H35" s="16">
        <f t="shared" si="1"/>
        <v>-14400</v>
      </c>
    </row>
    <row r="36" spans="1:8" ht="15">
      <c r="A36" s="28" t="s">
        <v>53</v>
      </c>
      <c r="B36" s="16">
        <v>7884</v>
      </c>
      <c r="C36" s="17">
        <v>43206</v>
      </c>
      <c r="D36" s="17">
        <v>43181</v>
      </c>
      <c r="E36" s="17"/>
      <c r="F36" s="17"/>
      <c r="G36" s="1">
        <f t="shared" si="0"/>
        <v>-25</v>
      </c>
      <c r="H36" s="16">
        <f t="shared" si="1"/>
        <v>-197100</v>
      </c>
    </row>
    <row r="37" spans="1:8" ht="15">
      <c r="A37" s="28" t="s">
        <v>54</v>
      </c>
      <c r="B37" s="16">
        <v>144</v>
      </c>
      <c r="C37" s="17">
        <v>43209</v>
      </c>
      <c r="D37" s="17">
        <v>43181</v>
      </c>
      <c r="E37" s="17"/>
      <c r="F37" s="17"/>
      <c r="G37" s="1">
        <f t="shared" si="0"/>
        <v>-28</v>
      </c>
      <c r="H37" s="16">
        <f t="shared" si="1"/>
        <v>-4032</v>
      </c>
    </row>
    <row r="38" spans="1:8" ht="15">
      <c r="A38" s="28" t="s">
        <v>55</v>
      </c>
      <c r="B38" s="16">
        <v>9336</v>
      </c>
      <c r="C38" s="17">
        <v>43153</v>
      </c>
      <c r="D38" s="17">
        <v>43181</v>
      </c>
      <c r="E38" s="17"/>
      <c r="F38" s="17"/>
      <c r="G38" s="1">
        <f t="shared" si="0"/>
        <v>28</v>
      </c>
      <c r="H38" s="16">
        <f t="shared" si="1"/>
        <v>261408</v>
      </c>
    </row>
    <row r="39" spans="1:8" ht="15">
      <c r="A39" s="28" t="s">
        <v>56</v>
      </c>
      <c r="B39" s="16">
        <v>885</v>
      </c>
      <c r="C39" s="17">
        <v>43204</v>
      </c>
      <c r="D39" s="17">
        <v>43181</v>
      </c>
      <c r="E39" s="17"/>
      <c r="F39" s="17"/>
      <c r="G39" s="1">
        <f t="shared" si="0"/>
        <v>-23</v>
      </c>
      <c r="H39" s="16">
        <f t="shared" si="1"/>
        <v>-20355</v>
      </c>
    </row>
    <row r="40" spans="1:8" ht="15">
      <c r="A40" s="28" t="s">
        <v>57</v>
      </c>
      <c r="B40" s="16">
        <v>880</v>
      </c>
      <c r="C40" s="17">
        <v>43204</v>
      </c>
      <c r="D40" s="17">
        <v>43181</v>
      </c>
      <c r="E40" s="17"/>
      <c r="F40" s="17"/>
      <c r="G40" s="1">
        <f t="shared" si="0"/>
        <v>-23</v>
      </c>
      <c r="H40" s="16">
        <f t="shared" si="1"/>
        <v>-20240</v>
      </c>
    </row>
    <row r="41" spans="1:8" ht="15">
      <c r="A41" s="28" t="s">
        <v>58</v>
      </c>
      <c r="B41" s="16">
        <v>360</v>
      </c>
      <c r="C41" s="17">
        <v>43204</v>
      </c>
      <c r="D41" s="17">
        <v>43181</v>
      </c>
      <c r="E41" s="17"/>
      <c r="F41" s="17"/>
      <c r="G41" s="1">
        <f t="shared" si="0"/>
        <v>-23</v>
      </c>
      <c r="H41" s="16">
        <f t="shared" si="1"/>
        <v>-8280</v>
      </c>
    </row>
    <row r="42" spans="1:8" ht="15">
      <c r="A42" s="28" t="s">
        <v>59</v>
      </c>
      <c r="B42" s="16">
        <v>4377.7</v>
      </c>
      <c r="C42" s="17">
        <v>43198</v>
      </c>
      <c r="D42" s="17">
        <v>43181</v>
      </c>
      <c r="E42" s="17"/>
      <c r="F42" s="17"/>
      <c r="G42" s="1">
        <f t="shared" si="0"/>
        <v>-17</v>
      </c>
      <c r="H42" s="16">
        <f t="shared" si="1"/>
        <v>-74420.9</v>
      </c>
    </row>
    <row r="43" spans="1:8" ht="15">
      <c r="A43" s="28" t="s">
        <v>60</v>
      </c>
      <c r="B43" s="16">
        <v>10809</v>
      </c>
      <c r="C43" s="17">
        <v>43210</v>
      </c>
      <c r="D43" s="17">
        <v>43181</v>
      </c>
      <c r="E43" s="17"/>
      <c r="F43" s="17"/>
      <c r="G43" s="1">
        <f t="shared" si="0"/>
        <v>-29</v>
      </c>
      <c r="H43" s="16">
        <f t="shared" si="1"/>
        <v>-313461</v>
      </c>
    </row>
    <row r="44" spans="1:8" ht="15">
      <c r="A44" s="28" t="s">
        <v>61</v>
      </c>
      <c r="B44" s="16">
        <v>1480</v>
      </c>
      <c r="C44" s="17">
        <v>43201</v>
      </c>
      <c r="D44" s="17">
        <v>43181</v>
      </c>
      <c r="E44" s="17"/>
      <c r="F44" s="17"/>
      <c r="G44" s="1">
        <f t="shared" si="0"/>
        <v>-20</v>
      </c>
      <c r="H44" s="16">
        <f t="shared" si="1"/>
        <v>-29600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134539.27</v>
      </c>
      <c r="C1">
        <f>COUNTA(A4:A203)</f>
        <v>63</v>
      </c>
      <c r="G1" s="20">
        <f>IF(B1&lt;&gt;0,H1/B1,0)</f>
        <v>-7.407847389093163</v>
      </c>
      <c r="H1" s="19">
        <f>SUM(H4:H195)</f>
        <v>-996646.3800000001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62</v>
      </c>
      <c r="B4" s="16">
        <v>1425</v>
      </c>
      <c r="C4" s="17">
        <v>43224</v>
      </c>
      <c r="D4" s="17">
        <v>43199</v>
      </c>
      <c r="E4" s="17"/>
      <c r="F4" s="17"/>
      <c r="G4" s="1">
        <f>D4-C4-(F4-E4)</f>
        <v>-25</v>
      </c>
      <c r="H4" s="16">
        <f>B4*G4</f>
        <v>-35625</v>
      </c>
    </row>
    <row r="5" spans="1:8" ht="15">
      <c r="A5" s="28" t="s">
        <v>63</v>
      </c>
      <c r="B5" s="16">
        <v>100.5</v>
      </c>
      <c r="C5" s="17">
        <v>43211</v>
      </c>
      <c r="D5" s="17">
        <v>43199</v>
      </c>
      <c r="E5" s="17"/>
      <c r="F5" s="17"/>
      <c r="G5" s="1">
        <f aca="true" t="shared" si="0" ref="G5:G68">D5-C5-(F5-E5)</f>
        <v>-12</v>
      </c>
      <c r="H5" s="16">
        <f aca="true" t="shared" si="1" ref="H5:H68">B5*G5</f>
        <v>-1206</v>
      </c>
    </row>
    <row r="6" spans="1:8" ht="15">
      <c r="A6" s="28" t="s">
        <v>64</v>
      </c>
      <c r="B6" s="16">
        <v>780.08</v>
      </c>
      <c r="C6" s="17">
        <v>43224</v>
      </c>
      <c r="D6" s="17">
        <v>43199</v>
      </c>
      <c r="E6" s="17"/>
      <c r="F6" s="17"/>
      <c r="G6" s="1">
        <f t="shared" si="0"/>
        <v>-25</v>
      </c>
      <c r="H6" s="16">
        <f t="shared" si="1"/>
        <v>-19502</v>
      </c>
    </row>
    <row r="7" spans="1:8" ht="15">
      <c r="A7" s="28" t="s">
        <v>65</v>
      </c>
      <c r="B7" s="16">
        <v>3922</v>
      </c>
      <c r="C7" s="17">
        <v>43216</v>
      </c>
      <c r="D7" s="17">
        <v>43199</v>
      </c>
      <c r="E7" s="17"/>
      <c r="F7" s="17"/>
      <c r="G7" s="1">
        <f t="shared" si="0"/>
        <v>-17</v>
      </c>
      <c r="H7" s="16">
        <f t="shared" si="1"/>
        <v>-66674</v>
      </c>
    </row>
    <row r="8" spans="1:8" ht="15">
      <c r="A8" s="28" t="s">
        <v>66</v>
      </c>
      <c r="B8" s="16">
        <v>23345</v>
      </c>
      <c r="C8" s="17">
        <v>43211</v>
      </c>
      <c r="D8" s="17">
        <v>43199</v>
      </c>
      <c r="E8" s="17"/>
      <c r="F8" s="17"/>
      <c r="G8" s="1">
        <f t="shared" si="0"/>
        <v>-12</v>
      </c>
      <c r="H8" s="16">
        <f t="shared" si="1"/>
        <v>-280140</v>
      </c>
    </row>
    <row r="9" spans="1:8" ht="15">
      <c r="A9" s="28" t="s">
        <v>67</v>
      </c>
      <c r="B9" s="16">
        <v>24190</v>
      </c>
      <c r="C9" s="17">
        <v>43155</v>
      </c>
      <c r="D9" s="17">
        <v>43199</v>
      </c>
      <c r="E9" s="17"/>
      <c r="F9" s="17"/>
      <c r="G9" s="1">
        <f t="shared" si="0"/>
        <v>44</v>
      </c>
      <c r="H9" s="16">
        <f t="shared" si="1"/>
        <v>1064360</v>
      </c>
    </row>
    <row r="10" spans="1:8" ht="15">
      <c r="A10" s="28" t="s">
        <v>68</v>
      </c>
      <c r="B10" s="16">
        <v>-560</v>
      </c>
      <c r="C10" s="17">
        <v>43217</v>
      </c>
      <c r="D10" s="17">
        <v>43199</v>
      </c>
      <c r="E10" s="17"/>
      <c r="F10" s="17"/>
      <c r="G10" s="1">
        <f t="shared" si="0"/>
        <v>-18</v>
      </c>
      <c r="H10" s="16">
        <f t="shared" si="1"/>
        <v>10080</v>
      </c>
    </row>
    <row r="11" spans="1:8" ht="15">
      <c r="A11" s="28" t="s">
        <v>69</v>
      </c>
      <c r="B11" s="16">
        <v>33.1</v>
      </c>
      <c r="C11" s="17">
        <v>43211</v>
      </c>
      <c r="D11" s="17">
        <v>43199</v>
      </c>
      <c r="E11" s="17"/>
      <c r="F11" s="17"/>
      <c r="G11" s="1">
        <f t="shared" si="0"/>
        <v>-12</v>
      </c>
      <c r="H11" s="16">
        <f t="shared" si="1"/>
        <v>-397.20000000000005</v>
      </c>
    </row>
    <row r="12" spans="1:8" ht="15">
      <c r="A12" s="28" t="s">
        <v>70</v>
      </c>
      <c r="B12" s="16">
        <v>8655</v>
      </c>
      <c r="C12" s="17">
        <v>43216</v>
      </c>
      <c r="D12" s="17">
        <v>43199</v>
      </c>
      <c r="E12" s="17"/>
      <c r="F12" s="17"/>
      <c r="G12" s="1">
        <f t="shared" si="0"/>
        <v>-17</v>
      </c>
      <c r="H12" s="16">
        <f t="shared" si="1"/>
        <v>-147135</v>
      </c>
    </row>
    <row r="13" spans="1:8" ht="15">
      <c r="A13" s="28" t="s">
        <v>71</v>
      </c>
      <c r="B13" s="16">
        <v>9040.5</v>
      </c>
      <c r="C13" s="17">
        <v>43213</v>
      </c>
      <c r="D13" s="17">
        <v>43199</v>
      </c>
      <c r="E13" s="17"/>
      <c r="F13" s="17"/>
      <c r="G13" s="1">
        <f t="shared" si="0"/>
        <v>-14</v>
      </c>
      <c r="H13" s="16">
        <f t="shared" si="1"/>
        <v>-126567</v>
      </c>
    </row>
    <row r="14" spans="1:8" ht="15">
      <c r="A14" s="28" t="s">
        <v>72</v>
      </c>
      <c r="B14" s="16">
        <v>516</v>
      </c>
      <c r="C14" s="17">
        <v>43213</v>
      </c>
      <c r="D14" s="17">
        <v>43199</v>
      </c>
      <c r="E14" s="17"/>
      <c r="F14" s="17"/>
      <c r="G14" s="1">
        <f t="shared" si="0"/>
        <v>-14</v>
      </c>
      <c r="H14" s="16">
        <f t="shared" si="1"/>
        <v>-7224</v>
      </c>
    </row>
    <row r="15" spans="1:8" ht="15">
      <c r="A15" s="28" t="s">
        <v>73</v>
      </c>
      <c r="B15" s="16">
        <v>543.4</v>
      </c>
      <c r="C15" s="17">
        <v>43224</v>
      </c>
      <c r="D15" s="17">
        <v>43210</v>
      </c>
      <c r="E15" s="17"/>
      <c r="F15" s="17"/>
      <c r="G15" s="1">
        <f t="shared" si="0"/>
        <v>-14</v>
      </c>
      <c r="H15" s="16">
        <f t="shared" si="1"/>
        <v>-7607.599999999999</v>
      </c>
    </row>
    <row r="16" spans="1:8" ht="15">
      <c r="A16" s="28" t="s">
        <v>74</v>
      </c>
      <c r="B16" s="16">
        <v>240</v>
      </c>
      <c r="C16" s="17">
        <v>43213</v>
      </c>
      <c r="D16" s="17">
        <v>43210</v>
      </c>
      <c r="E16" s="17"/>
      <c r="F16" s="17"/>
      <c r="G16" s="1">
        <f t="shared" si="0"/>
        <v>-3</v>
      </c>
      <c r="H16" s="16">
        <f t="shared" si="1"/>
        <v>-720</v>
      </c>
    </row>
    <row r="17" spans="1:8" ht="15">
      <c r="A17" s="28" t="s">
        <v>75</v>
      </c>
      <c r="B17" s="16">
        <v>375</v>
      </c>
      <c r="C17" s="17">
        <v>43189</v>
      </c>
      <c r="D17" s="17">
        <v>43210</v>
      </c>
      <c r="E17" s="17"/>
      <c r="F17" s="17"/>
      <c r="G17" s="1">
        <f t="shared" si="0"/>
        <v>21</v>
      </c>
      <c r="H17" s="16">
        <f t="shared" si="1"/>
        <v>7875</v>
      </c>
    </row>
    <row r="18" spans="1:8" ht="15">
      <c r="A18" s="28" t="s">
        <v>76</v>
      </c>
      <c r="B18" s="16">
        <v>3745</v>
      </c>
      <c r="C18" s="17">
        <v>43244</v>
      </c>
      <c r="D18" s="17">
        <v>43228</v>
      </c>
      <c r="E18" s="17"/>
      <c r="F18" s="17"/>
      <c r="G18" s="1">
        <f t="shared" si="0"/>
        <v>-16</v>
      </c>
      <c r="H18" s="16">
        <f t="shared" si="1"/>
        <v>-59920</v>
      </c>
    </row>
    <row r="19" spans="1:8" ht="15">
      <c r="A19" s="28" t="s">
        <v>76</v>
      </c>
      <c r="B19" s="16">
        <v>3745</v>
      </c>
      <c r="C19" s="17">
        <v>43244</v>
      </c>
      <c r="D19" s="17">
        <v>43228</v>
      </c>
      <c r="E19" s="17"/>
      <c r="F19" s="17"/>
      <c r="G19" s="1">
        <f t="shared" si="0"/>
        <v>-16</v>
      </c>
      <c r="H19" s="16">
        <f t="shared" si="1"/>
        <v>-59920</v>
      </c>
    </row>
    <row r="20" spans="1:8" ht="15">
      <c r="A20" s="28" t="s">
        <v>77</v>
      </c>
      <c r="B20" s="16">
        <v>232</v>
      </c>
      <c r="C20" s="17">
        <v>43244</v>
      </c>
      <c r="D20" s="17">
        <v>43228</v>
      </c>
      <c r="E20" s="17"/>
      <c r="F20" s="17"/>
      <c r="G20" s="1">
        <f t="shared" si="0"/>
        <v>-16</v>
      </c>
      <c r="H20" s="16">
        <f t="shared" si="1"/>
        <v>-3712</v>
      </c>
    </row>
    <row r="21" spans="1:8" ht="15">
      <c r="A21" s="28" t="s">
        <v>78</v>
      </c>
      <c r="B21" s="16">
        <v>1597.59</v>
      </c>
      <c r="C21" s="17">
        <v>43253</v>
      </c>
      <c r="D21" s="17">
        <v>43228</v>
      </c>
      <c r="E21" s="17"/>
      <c r="F21" s="17"/>
      <c r="G21" s="1">
        <f t="shared" si="0"/>
        <v>-25</v>
      </c>
      <c r="H21" s="16">
        <f t="shared" si="1"/>
        <v>-39939.75</v>
      </c>
    </row>
    <row r="22" spans="1:8" ht="15">
      <c r="A22" s="28" t="s">
        <v>79</v>
      </c>
      <c r="B22" s="16">
        <v>60</v>
      </c>
      <c r="C22" s="17">
        <v>43253</v>
      </c>
      <c r="D22" s="17">
        <v>43228</v>
      </c>
      <c r="E22" s="17"/>
      <c r="F22" s="17"/>
      <c r="G22" s="1">
        <f t="shared" si="0"/>
        <v>-25</v>
      </c>
      <c r="H22" s="16">
        <f t="shared" si="1"/>
        <v>-1500</v>
      </c>
    </row>
    <row r="23" spans="1:8" ht="15">
      <c r="A23" s="28" t="s">
        <v>80</v>
      </c>
      <c r="B23" s="16">
        <v>80</v>
      </c>
      <c r="C23" s="17">
        <v>43236</v>
      </c>
      <c r="D23" s="17">
        <v>43228</v>
      </c>
      <c r="E23" s="17"/>
      <c r="F23" s="17"/>
      <c r="G23" s="1">
        <f t="shared" si="0"/>
        <v>-8</v>
      </c>
      <c r="H23" s="16">
        <f t="shared" si="1"/>
        <v>-640</v>
      </c>
    </row>
    <row r="24" spans="1:8" ht="15">
      <c r="A24" s="28" t="s">
        <v>81</v>
      </c>
      <c r="B24" s="16">
        <v>189</v>
      </c>
      <c r="C24" s="17">
        <v>43244</v>
      </c>
      <c r="D24" s="17">
        <v>43228</v>
      </c>
      <c r="E24" s="17"/>
      <c r="F24" s="17"/>
      <c r="G24" s="1">
        <f t="shared" si="0"/>
        <v>-16</v>
      </c>
      <c r="H24" s="16">
        <f t="shared" si="1"/>
        <v>-3024</v>
      </c>
    </row>
    <row r="25" spans="1:8" ht="15">
      <c r="A25" s="28" t="s">
        <v>82</v>
      </c>
      <c r="B25" s="16">
        <v>5998</v>
      </c>
      <c r="C25" s="17">
        <v>43253</v>
      </c>
      <c r="D25" s="17">
        <v>43228</v>
      </c>
      <c r="E25" s="17"/>
      <c r="F25" s="17"/>
      <c r="G25" s="1">
        <f t="shared" si="0"/>
        <v>-25</v>
      </c>
      <c r="H25" s="16">
        <f t="shared" si="1"/>
        <v>-149950</v>
      </c>
    </row>
    <row r="26" spans="1:8" ht="15">
      <c r="A26" s="28" t="s">
        <v>82</v>
      </c>
      <c r="B26" s="16">
        <v>9724</v>
      </c>
      <c r="C26" s="17">
        <v>43253</v>
      </c>
      <c r="D26" s="17">
        <v>43228</v>
      </c>
      <c r="E26" s="17"/>
      <c r="F26" s="17"/>
      <c r="G26" s="1">
        <f t="shared" si="0"/>
        <v>-25</v>
      </c>
      <c r="H26" s="16">
        <f t="shared" si="1"/>
        <v>-243100</v>
      </c>
    </row>
    <row r="27" spans="1:8" ht="15">
      <c r="A27" s="28" t="s">
        <v>83</v>
      </c>
      <c r="B27" s="16">
        <v>488</v>
      </c>
      <c r="C27" s="17">
        <v>43244</v>
      </c>
      <c r="D27" s="17">
        <v>43228</v>
      </c>
      <c r="E27" s="17"/>
      <c r="F27" s="17"/>
      <c r="G27" s="1">
        <f t="shared" si="0"/>
        <v>-16</v>
      </c>
      <c r="H27" s="16">
        <f t="shared" si="1"/>
        <v>-7808</v>
      </c>
    </row>
    <row r="28" spans="1:8" ht="15">
      <c r="A28" s="28" t="s">
        <v>84</v>
      </c>
      <c r="B28" s="16">
        <v>1229.52</v>
      </c>
      <c r="C28" s="17">
        <v>43253</v>
      </c>
      <c r="D28" s="17">
        <v>43237</v>
      </c>
      <c r="E28" s="17"/>
      <c r="F28" s="17"/>
      <c r="G28" s="1">
        <f t="shared" si="0"/>
        <v>-16</v>
      </c>
      <c r="H28" s="16">
        <f t="shared" si="1"/>
        <v>-19672.32</v>
      </c>
    </row>
    <row r="29" spans="1:8" ht="15">
      <c r="A29" s="28" t="s">
        <v>85</v>
      </c>
      <c r="B29" s="16">
        <v>1537</v>
      </c>
      <c r="C29" s="17">
        <v>43236</v>
      </c>
      <c r="D29" s="17">
        <v>43237</v>
      </c>
      <c r="E29" s="17"/>
      <c r="F29" s="17"/>
      <c r="G29" s="1">
        <f t="shared" si="0"/>
        <v>1</v>
      </c>
      <c r="H29" s="16">
        <f t="shared" si="1"/>
        <v>1537</v>
      </c>
    </row>
    <row r="30" spans="1:8" ht="15">
      <c r="A30" s="28" t="s">
        <v>86</v>
      </c>
      <c r="B30" s="16">
        <v>724</v>
      </c>
      <c r="C30" s="17">
        <v>43244</v>
      </c>
      <c r="D30" s="17">
        <v>43237</v>
      </c>
      <c r="E30" s="17"/>
      <c r="F30" s="17"/>
      <c r="G30" s="1">
        <f t="shared" si="0"/>
        <v>-7</v>
      </c>
      <c r="H30" s="16">
        <f t="shared" si="1"/>
        <v>-5068</v>
      </c>
    </row>
    <row r="31" spans="1:8" ht="15">
      <c r="A31" s="28" t="s">
        <v>87</v>
      </c>
      <c r="B31" s="16">
        <v>165.28</v>
      </c>
      <c r="C31" s="17">
        <v>43244</v>
      </c>
      <c r="D31" s="17">
        <v>43237</v>
      </c>
      <c r="E31" s="17"/>
      <c r="F31" s="17"/>
      <c r="G31" s="1">
        <f t="shared" si="0"/>
        <v>-7</v>
      </c>
      <c r="H31" s="16">
        <f t="shared" si="1"/>
        <v>-1156.96</v>
      </c>
    </row>
    <row r="32" spans="1:8" ht="15">
      <c r="A32" s="28" t="s">
        <v>88</v>
      </c>
      <c r="B32" s="16">
        <v>1265</v>
      </c>
      <c r="C32" s="17">
        <v>43259</v>
      </c>
      <c r="D32" s="17">
        <v>43237</v>
      </c>
      <c r="E32" s="17"/>
      <c r="F32" s="17"/>
      <c r="G32" s="1">
        <f t="shared" si="0"/>
        <v>-22</v>
      </c>
      <c r="H32" s="16">
        <f t="shared" si="1"/>
        <v>-27830</v>
      </c>
    </row>
    <row r="33" spans="1:8" ht="15">
      <c r="A33" s="28" t="s">
        <v>89</v>
      </c>
      <c r="B33" s="16">
        <v>600</v>
      </c>
      <c r="C33" s="17">
        <v>43259</v>
      </c>
      <c r="D33" s="17">
        <v>43237</v>
      </c>
      <c r="E33" s="17"/>
      <c r="F33" s="17"/>
      <c r="G33" s="1">
        <f t="shared" si="0"/>
        <v>-22</v>
      </c>
      <c r="H33" s="16">
        <f t="shared" si="1"/>
        <v>-13200</v>
      </c>
    </row>
    <row r="34" spans="1:8" ht="15">
      <c r="A34" s="28" t="s">
        <v>90</v>
      </c>
      <c r="B34" s="16">
        <v>332.73</v>
      </c>
      <c r="C34" s="17">
        <v>43259</v>
      </c>
      <c r="D34" s="17">
        <v>43237</v>
      </c>
      <c r="E34" s="17"/>
      <c r="F34" s="17"/>
      <c r="G34" s="1">
        <f t="shared" si="0"/>
        <v>-22</v>
      </c>
      <c r="H34" s="16">
        <f t="shared" si="1"/>
        <v>-7320.06</v>
      </c>
    </row>
    <row r="35" spans="1:8" ht="15">
      <c r="A35" s="28" t="s">
        <v>91</v>
      </c>
      <c r="B35" s="16">
        <v>15.18</v>
      </c>
      <c r="C35" s="17">
        <v>43267</v>
      </c>
      <c r="D35" s="17">
        <v>43237</v>
      </c>
      <c r="E35" s="17"/>
      <c r="F35" s="17"/>
      <c r="G35" s="1">
        <f t="shared" si="0"/>
        <v>-30</v>
      </c>
      <c r="H35" s="16">
        <f t="shared" si="1"/>
        <v>-455.4</v>
      </c>
    </row>
    <row r="36" spans="1:8" ht="15">
      <c r="A36" s="28" t="s">
        <v>92</v>
      </c>
      <c r="B36" s="16">
        <v>29.27</v>
      </c>
      <c r="C36" s="17">
        <v>43267</v>
      </c>
      <c r="D36" s="17">
        <v>43237</v>
      </c>
      <c r="E36" s="17"/>
      <c r="F36" s="17"/>
      <c r="G36" s="1">
        <f t="shared" si="0"/>
        <v>-30</v>
      </c>
      <c r="H36" s="16">
        <f t="shared" si="1"/>
        <v>-878.1</v>
      </c>
    </row>
    <row r="37" spans="1:8" ht="15">
      <c r="A37" s="28" t="s">
        <v>93</v>
      </c>
      <c r="B37" s="16">
        <v>41.23</v>
      </c>
      <c r="C37" s="17">
        <v>43267</v>
      </c>
      <c r="D37" s="17">
        <v>43237</v>
      </c>
      <c r="E37" s="17"/>
      <c r="F37" s="17"/>
      <c r="G37" s="1">
        <f t="shared" si="0"/>
        <v>-30</v>
      </c>
      <c r="H37" s="16">
        <f t="shared" si="1"/>
        <v>-1236.8999999999999</v>
      </c>
    </row>
    <row r="38" spans="1:8" ht="15">
      <c r="A38" s="28" t="s">
        <v>94</v>
      </c>
      <c r="B38" s="16">
        <v>526.5</v>
      </c>
      <c r="C38" s="17">
        <v>43259</v>
      </c>
      <c r="D38" s="17">
        <v>43241</v>
      </c>
      <c r="E38" s="17"/>
      <c r="F38" s="17"/>
      <c r="G38" s="1">
        <f t="shared" si="0"/>
        <v>-18</v>
      </c>
      <c r="H38" s="16">
        <f t="shared" si="1"/>
        <v>-9477</v>
      </c>
    </row>
    <row r="39" spans="1:8" ht="15">
      <c r="A39" s="28" t="s">
        <v>95</v>
      </c>
      <c r="B39" s="16">
        <v>144</v>
      </c>
      <c r="C39" s="17">
        <v>43269</v>
      </c>
      <c r="D39" s="17">
        <v>43241</v>
      </c>
      <c r="E39" s="17"/>
      <c r="F39" s="17"/>
      <c r="G39" s="1">
        <f t="shared" si="0"/>
        <v>-28</v>
      </c>
      <c r="H39" s="16">
        <f t="shared" si="1"/>
        <v>-4032</v>
      </c>
    </row>
    <row r="40" spans="1:8" ht="15">
      <c r="A40" s="28" t="s">
        <v>96</v>
      </c>
      <c r="B40" s="16">
        <v>108.91</v>
      </c>
      <c r="C40" s="17">
        <v>43267</v>
      </c>
      <c r="D40" s="17">
        <v>43241</v>
      </c>
      <c r="E40" s="17"/>
      <c r="F40" s="17"/>
      <c r="G40" s="1">
        <f t="shared" si="0"/>
        <v>-26</v>
      </c>
      <c r="H40" s="16">
        <f t="shared" si="1"/>
        <v>-2831.66</v>
      </c>
    </row>
    <row r="41" spans="1:8" ht="15">
      <c r="A41" s="28" t="s">
        <v>97</v>
      </c>
      <c r="B41" s="16">
        <v>1711.54</v>
      </c>
      <c r="C41" s="17">
        <v>43259</v>
      </c>
      <c r="D41" s="17">
        <v>43241</v>
      </c>
      <c r="E41" s="17"/>
      <c r="F41" s="17"/>
      <c r="G41" s="1">
        <f t="shared" si="0"/>
        <v>-18</v>
      </c>
      <c r="H41" s="16">
        <f t="shared" si="1"/>
        <v>-30807.72</v>
      </c>
    </row>
    <row r="42" spans="1:8" ht="15">
      <c r="A42" s="28" t="s">
        <v>98</v>
      </c>
      <c r="B42" s="16">
        <v>444</v>
      </c>
      <c r="C42" s="17">
        <v>43259</v>
      </c>
      <c r="D42" s="17">
        <v>43243</v>
      </c>
      <c r="E42" s="17"/>
      <c r="F42" s="17"/>
      <c r="G42" s="1">
        <f t="shared" si="0"/>
        <v>-16</v>
      </c>
      <c r="H42" s="16">
        <f t="shared" si="1"/>
        <v>-7104</v>
      </c>
    </row>
    <row r="43" spans="1:8" ht="15">
      <c r="A43" s="28" t="s">
        <v>99</v>
      </c>
      <c r="B43" s="16">
        <v>444</v>
      </c>
      <c r="C43" s="17">
        <v>43259</v>
      </c>
      <c r="D43" s="17">
        <v>43243</v>
      </c>
      <c r="E43" s="17"/>
      <c r="F43" s="17"/>
      <c r="G43" s="1">
        <f t="shared" si="0"/>
        <v>-16</v>
      </c>
      <c r="H43" s="16">
        <f t="shared" si="1"/>
        <v>-7104</v>
      </c>
    </row>
    <row r="44" spans="1:8" ht="15">
      <c r="A44" s="28" t="s">
        <v>100</v>
      </c>
      <c r="B44" s="16">
        <v>255.76</v>
      </c>
      <c r="C44" s="17">
        <v>43273</v>
      </c>
      <c r="D44" s="17">
        <v>43243</v>
      </c>
      <c r="E44" s="17"/>
      <c r="F44" s="17"/>
      <c r="G44" s="1">
        <f t="shared" si="0"/>
        <v>-30</v>
      </c>
      <c r="H44" s="16">
        <f t="shared" si="1"/>
        <v>-7672.799999999999</v>
      </c>
    </row>
    <row r="45" spans="1:8" ht="15">
      <c r="A45" s="28" t="s">
        <v>101</v>
      </c>
      <c r="B45" s="16">
        <v>200</v>
      </c>
      <c r="C45" s="17">
        <v>43273</v>
      </c>
      <c r="D45" s="17">
        <v>43243</v>
      </c>
      <c r="E45" s="17"/>
      <c r="F45" s="17"/>
      <c r="G45" s="1">
        <f t="shared" si="0"/>
        <v>-30</v>
      </c>
      <c r="H45" s="16">
        <f t="shared" si="1"/>
        <v>-6000</v>
      </c>
    </row>
    <row r="46" spans="1:8" ht="15">
      <c r="A46" s="28" t="s">
        <v>102</v>
      </c>
      <c r="B46" s="16">
        <v>100.5</v>
      </c>
      <c r="C46" s="17">
        <v>43274</v>
      </c>
      <c r="D46" s="17">
        <v>43255</v>
      </c>
      <c r="E46" s="17"/>
      <c r="F46" s="17"/>
      <c r="G46" s="1">
        <f t="shared" si="0"/>
        <v>-19</v>
      </c>
      <c r="H46" s="16">
        <f t="shared" si="1"/>
        <v>-1909.5</v>
      </c>
    </row>
    <row r="47" spans="1:8" ht="15">
      <c r="A47" s="28" t="s">
        <v>103</v>
      </c>
      <c r="B47" s="16">
        <v>796.5</v>
      </c>
      <c r="C47" s="17">
        <v>43279</v>
      </c>
      <c r="D47" s="17">
        <v>43255</v>
      </c>
      <c r="E47" s="17"/>
      <c r="F47" s="17"/>
      <c r="G47" s="1">
        <f t="shared" si="0"/>
        <v>-24</v>
      </c>
      <c r="H47" s="16">
        <f t="shared" si="1"/>
        <v>-19116</v>
      </c>
    </row>
    <row r="48" spans="1:8" ht="15">
      <c r="A48" s="28" t="s">
        <v>104</v>
      </c>
      <c r="B48" s="16">
        <v>448</v>
      </c>
      <c r="C48" s="17">
        <v>43279</v>
      </c>
      <c r="D48" s="17">
        <v>43255</v>
      </c>
      <c r="E48" s="17"/>
      <c r="F48" s="17"/>
      <c r="G48" s="1">
        <f t="shared" si="0"/>
        <v>-24</v>
      </c>
      <c r="H48" s="16">
        <f t="shared" si="1"/>
        <v>-10752</v>
      </c>
    </row>
    <row r="49" spans="1:8" ht="15">
      <c r="A49" s="28" t="s">
        <v>105</v>
      </c>
      <c r="B49" s="16">
        <v>312.67</v>
      </c>
      <c r="C49" s="17">
        <v>43279</v>
      </c>
      <c r="D49" s="17">
        <v>43255</v>
      </c>
      <c r="E49" s="17"/>
      <c r="F49" s="17"/>
      <c r="G49" s="1">
        <f t="shared" si="0"/>
        <v>-24</v>
      </c>
      <c r="H49" s="16">
        <f t="shared" si="1"/>
        <v>-7504.08</v>
      </c>
    </row>
    <row r="50" spans="1:8" ht="15">
      <c r="A50" s="28" t="s">
        <v>106</v>
      </c>
      <c r="B50" s="16">
        <v>3364</v>
      </c>
      <c r="C50" s="17">
        <v>43282</v>
      </c>
      <c r="D50" s="17">
        <v>43255</v>
      </c>
      <c r="E50" s="17"/>
      <c r="F50" s="17"/>
      <c r="G50" s="1">
        <f t="shared" si="0"/>
        <v>-27</v>
      </c>
      <c r="H50" s="16">
        <f t="shared" si="1"/>
        <v>-90828</v>
      </c>
    </row>
    <row r="51" spans="1:8" ht="15">
      <c r="A51" s="28" t="s">
        <v>107</v>
      </c>
      <c r="B51" s="16">
        <v>375</v>
      </c>
      <c r="C51" s="17">
        <v>43285</v>
      </c>
      <c r="D51" s="17">
        <v>43255</v>
      </c>
      <c r="E51" s="17"/>
      <c r="F51" s="17"/>
      <c r="G51" s="1">
        <f t="shared" si="0"/>
        <v>-30</v>
      </c>
      <c r="H51" s="16">
        <f t="shared" si="1"/>
        <v>-11250</v>
      </c>
    </row>
    <row r="52" spans="1:8" ht="15">
      <c r="A52" s="28" t="s">
        <v>108</v>
      </c>
      <c r="B52" s="16">
        <v>1327.87</v>
      </c>
      <c r="C52" s="17">
        <v>43293</v>
      </c>
      <c r="D52" s="17">
        <v>43270</v>
      </c>
      <c r="E52" s="17"/>
      <c r="F52" s="17"/>
      <c r="G52" s="1">
        <f t="shared" si="0"/>
        <v>-23</v>
      </c>
      <c r="H52" s="16">
        <f t="shared" si="1"/>
        <v>-30541.01</v>
      </c>
    </row>
    <row r="53" spans="1:8" ht="15">
      <c r="A53" s="28" t="s">
        <v>109</v>
      </c>
      <c r="B53" s="16">
        <v>39.39</v>
      </c>
      <c r="C53" s="17">
        <v>43280</v>
      </c>
      <c r="D53" s="17">
        <v>43270</v>
      </c>
      <c r="E53" s="17"/>
      <c r="F53" s="17"/>
      <c r="G53" s="1">
        <f t="shared" si="0"/>
        <v>-10</v>
      </c>
      <c r="H53" s="16">
        <f t="shared" si="1"/>
        <v>-393.9</v>
      </c>
    </row>
    <row r="54" spans="1:8" ht="15">
      <c r="A54" s="28" t="s">
        <v>110</v>
      </c>
      <c r="B54" s="16">
        <v>523.69</v>
      </c>
      <c r="C54" s="17">
        <v>43279</v>
      </c>
      <c r="D54" s="17">
        <v>43270</v>
      </c>
      <c r="E54" s="17"/>
      <c r="F54" s="17"/>
      <c r="G54" s="1">
        <f t="shared" si="0"/>
        <v>-9</v>
      </c>
      <c r="H54" s="16">
        <f t="shared" si="1"/>
        <v>-4713.210000000001</v>
      </c>
    </row>
    <row r="55" spans="1:8" ht="15">
      <c r="A55" s="28" t="s">
        <v>111</v>
      </c>
      <c r="B55" s="16">
        <v>419.99</v>
      </c>
      <c r="C55" s="17">
        <v>43282</v>
      </c>
      <c r="D55" s="17">
        <v>43270</v>
      </c>
      <c r="E55" s="17"/>
      <c r="F55" s="17"/>
      <c r="G55" s="1">
        <f t="shared" si="0"/>
        <v>-12</v>
      </c>
      <c r="H55" s="16">
        <f t="shared" si="1"/>
        <v>-5039.88</v>
      </c>
    </row>
    <row r="56" spans="1:8" ht="15">
      <c r="A56" s="28" t="s">
        <v>112</v>
      </c>
      <c r="B56" s="16">
        <v>299</v>
      </c>
      <c r="C56" s="17">
        <v>43288</v>
      </c>
      <c r="D56" s="17">
        <v>43270</v>
      </c>
      <c r="E56" s="17"/>
      <c r="F56" s="17"/>
      <c r="G56" s="1">
        <f t="shared" si="0"/>
        <v>-18</v>
      </c>
      <c r="H56" s="16">
        <f t="shared" si="1"/>
        <v>-5382</v>
      </c>
    </row>
    <row r="57" spans="1:8" ht="15">
      <c r="A57" s="28" t="s">
        <v>113</v>
      </c>
      <c r="B57" s="16">
        <v>644</v>
      </c>
      <c r="C57" s="17">
        <v>43296</v>
      </c>
      <c r="D57" s="17">
        <v>43270</v>
      </c>
      <c r="E57" s="17"/>
      <c r="F57" s="17"/>
      <c r="G57" s="1">
        <f t="shared" si="0"/>
        <v>-26</v>
      </c>
      <c r="H57" s="16">
        <f t="shared" si="1"/>
        <v>-16744</v>
      </c>
    </row>
    <row r="58" spans="1:8" ht="15">
      <c r="A58" s="28" t="s">
        <v>114</v>
      </c>
      <c r="B58" s="16">
        <v>109</v>
      </c>
      <c r="C58" s="17">
        <v>43296</v>
      </c>
      <c r="D58" s="17">
        <v>43270</v>
      </c>
      <c r="E58" s="17"/>
      <c r="F58" s="17"/>
      <c r="G58" s="1">
        <f t="shared" si="0"/>
        <v>-26</v>
      </c>
      <c r="H58" s="16">
        <f t="shared" si="1"/>
        <v>-2834</v>
      </c>
    </row>
    <row r="59" spans="1:8" ht="15">
      <c r="A59" s="28" t="s">
        <v>115</v>
      </c>
      <c r="B59" s="16">
        <v>5990.4</v>
      </c>
      <c r="C59" s="17">
        <v>43296</v>
      </c>
      <c r="D59" s="17">
        <v>43270</v>
      </c>
      <c r="E59" s="17"/>
      <c r="F59" s="17"/>
      <c r="G59" s="1">
        <f t="shared" si="0"/>
        <v>-26</v>
      </c>
      <c r="H59" s="16">
        <f t="shared" si="1"/>
        <v>-155750.4</v>
      </c>
    </row>
    <row r="60" spans="1:8" ht="15">
      <c r="A60" s="28" t="s">
        <v>116</v>
      </c>
      <c r="B60" s="16">
        <v>522.5</v>
      </c>
      <c r="C60" s="17">
        <v>43302</v>
      </c>
      <c r="D60" s="17">
        <v>43273</v>
      </c>
      <c r="E60" s="17"/>
      <c r="F60" s="17"/>
      <c r="G60" s="1">
        <f t="shared" si="0"/>
        <v>-29</v>
      </c>
      <c r="H60" s="16">
        <f t="shared" si="1"/>
        <v>-15152.5</v>
      </c>
    </row>
    <row r="61" spans="1:8" ht="15">
      <c r="A61" s="28" t="s">
        <v>116</v>
      </c>
      <c r="B61" s="16">
        <v>2375</v>
      </c>
      <c r="C61" s="17">
        <v>43302</v>
      </c>
      <c r="D61" s="17">
        <v>43273</v>
      </c>
      <c r="E61" s="17"/>
      <c r="F61" s="17"/>
      <c r="G61" s="1">
        <f t="shared" si="0"/>
        <v>-29</v>
      </c>
      <c r="H61" s="16">
        <f t="shared" si="1"/>
        <v>-68875</v>
      </c>
    </row>
    <row r="62" spans="1:8" ht="15">
      <c r="A62" s="28" t="s">
        <v>117</v>
      </c>
      <c r="B62" s="16">
        <v>6020</v>
      </c>
      <c r="C62" s="17">
        <v>43302</v>
      </c>
      <c r="D62" s="17">
        <v>43273</v>
      </c>
      <c r="E62" s="17"/>
      <c r="F62" s="17"/>
      <c r="G62" s="1">
        <f t="shared" si="0"/>
        <v>-29</v>
      </c>
      <c r="H62" s="16">
        <f t="shared" si="1"/>
        <v>-174580</v>
      </c>
    </row>
    <row r="63" spans="1:8" ht="15">
      <c r="A63" s="28" t="s">
        <v>118</v>
      </c>
      <c r="B63" s="16">
        <v>200</v>
      </c>
      <c r="C63" s="17">
        <v>43302</v>
      </c>
      <c r="D63" s="17">
        <v>43273</v>
      </c>
      <c r="E63" s="17"/>
      <c r="F63" s="17"/>
      <c r="G63" s="1">
        <f t="shared" si="0"/>
        <v>-29</v>
      </c>
      <c r="H63" s="16">
        <f t="shared" si="1"/>
        <v>-5800</v>
      </c>
    </row>
    <row r="64" spans="1:8" ht="15">
      <c r="A64" s="28" t="s">
        <v>119</v>
      </c>
      <c r="B64" s="16">
        <v>434</v>
      </c>
      <c r="C64" s="17">
        <v>43285</v>
      </c>
      <c r="D64" s="17">
        <v>43279</v>
      </c>
      <c r="E64" s="17"/>
      <c r="F64" s="17"/>
      <c r="G64" s="1">
        <f t="shared" si="0"/>
        <v>-6</v>
      </c>
      <c r="H64" s="16">
        <f t="shared" si="1"/>
        <v>-2604</v>
      </c>
    </row>
    <row r="65" spans="1:8" ht="15">
      <c r="A65" s="28" t="s">
        <v>120</v>
      </c>
      <c r="B65" s="16">
        <v>1190</v>
      </c>
      <c r="C65" s="17">
        <v>43290</v>
      </c>
      <c r="D65" s="17">
        <v>43279</v>
      </c>
      <c r="E65" s="17"/>
      <c r="F65" s="17"/>
      <c r="G65" s="1">
        <f t="shared" si="0"/>
        <v>-11</v>
      </c>
      <c r="H65" s="16">
        <f t="shared" si="1"/>
        <v>-13090</v>
      </c>
    </row>
    <row r="66" spans="1:8" ht="15">
      <c r="A66" s="28" t="s">
        <v>121</v>
      </c>
      <c r="B66" s="16">
        <v>809.67</v>
      </c>
      <c r="C66" s="17">
        <v>43308</v>
      </c>
      <c r="D66" s="17">
        <v>43279</v>
      </c>
      <c r="E66" s="17"/>
      <c r="F66" s="17"/>
      <c r="G66" s="1">
        <f t="shared" si="0"/>
        <v>-29</v>
      </c>
      <c r="H66" s="16">
        <f t="shared" si="1"/>
        <v>-23480.43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G53" sqref="G53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v>0</v>
      </c>
      <c r="C1">
        <v>0</v>
      </c>
      <c r="G1" s="20">
        <f>IF(B1&lt;&gt;0,H1/B1,0)</f>
        <v>0</v>
      </c>
      <c r="H1" s="19"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2018-10-16T11:25:12Z</dcterms:modified>
  <cp:category/>
  <cp:version/>
  <cp:contentType/>
  <cp:contentStatus/>
</cp:coreProperties>
</file>