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<sst xmlns="http://schemas.openxmlformats.org/spreadsheetml/2006/main" count="243" uniqueCount="200">
  <si>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</si>
  <si>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</si>
  <si>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</si>
  <si>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</si>
  <si>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</si>
  <si>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</si>
  <si>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</si>
  <si>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</si>
  <si>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</si>
  <si>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</si>
  <si>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</si>
  <si>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</si>
  <si>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</si>
  <si>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</si>
  <si>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</si>
  <si>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</si>
  <si>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</si>
  <si>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</si>
  <si>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</si>
  <si>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</si>
  <si>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"E. VITTORINI"</t>
  </si>
  <si>
    <t>20146 MILANO (MI) VIA MARIO DONATI 5/7 C.F. 80129130151 C.M. MIPS18000P</t>
  </si>
  <si>
    <t>000102 del 31/12/2014</t>
  </si>
  <si>
    <t>159 del 18/12/2014</t>
  </si>
  <si>
    <t>4/F del 09/01/2015</t>
  </si>
  <si>
    <t>3/F del 09/01/2015</t>
  </si>
  <si>
    <t>00009/12/2015 del 09/01/2015</t>
  </si>
  <si>
    <t>91/000015 del 22/12/2014</t>
  </si>
  <si>
    <t>2015-A4102-0000002 del 09/01/2015</t>
  </si>
  <si>
    <t>39 del 30/12/2014</t>
  </si>
  <si>
    <t>8715001343 del 16/01/2015</t>
  </si>
  <si>
    <t>PAE0000004 del 14/01/2015</t>
  </si>
  <si>
    <t>20144E23388 del 19/12/2014</t>
  </si>
  <si>
    <t>11 del 19/01/2015</t>
  </si>
  <si>
    <t>2 del 12/01/2015</t>
  </si>
  <si>
    <t>1/AV del 29/01/2015</t>
  </si>
  <si>
    <t>2/AV del 29/01/2015</t>
  </si>
  <si>
    <t>8715011435 del 10/02/2015</t>
  </si>
  <si>
    <t>154/EL del 07/02/2015</t>
  </si>
  <si>
    <t>00051/12/2015 del 28/01/2015</t>
  </si>
  <si>
    <t>00131/12/2015 del 19/02/2015</t>
  </si>
  <si>
    <t>131/PA del 27/01/2015</t>
  </si>
  <si>
    <t>00053/12/2015 del 28/01/2015</t>
  </si>
  <si>
    <t>27/F del 23/01/2015</t>
  </si>
  <si>
    <t>28/F del 23/01/2015</t>
  </si>
  <si>
    <t>6 del 11/02/2015</t>
  </si>
  <si>
    <t>00024/12/2015 del 21/01/2015</t>
  </si>
  <si>
    <t>E-22 del 31/01/2015</t>
  </si>
  <si>
    <t>20154E05401 del 11/02/2015</t>
  </si>
  <si>
    <t>2015     1 del 28/01/2015</t>
  </si>
  <si>
    <t>00041/12/2015 del 28/01/2015</t>
  </si>
  <si>
    <t>2/2015 del 10/02/2015</t>
  </si>
  <si>
    <t>69 del 27/02/2015</t>
  </si>
  <si>
    <t>65 del 27/02/2015</t>
  </si>
  <si>
    <t>74/E del 03/03/2015</t>
  </si>
  <si>
    <t>7715003804 del 25/02/2015</t>
  </si>
  <si>
    <t>20154E06903 del 25/02/2015</t>
  </si>
  <si>
    <t>1476E del 25/02/2015</t>
  </si>
  <si>
    <t>11 del 24/02/2015</t>
  </si>
  <si>
    <t>00172 del 20/01/2015</t>
  </si>
  <si>
    <t>90 del 27/02/2015</t>
  </si>
  <si>
    <t>91/000040 del 26/02/2015</t>
  </si>
  <si>
    <t>E3 del 13/02/2015</t>
  </si>
  <si>
    <t>1E del 18/12/2014</t>
  </si>
  <si>
    <t>121 del 24/02/2015</t>
  </si>
  <si>
    <t>56/2015 del 12/02/2015</t>
  </si>
  <si>
    <t>8715052560 del 13/03/2015</t>
  </si>
  <si>
    <t>81/71 del 09/03/2015</t>
  </si>
  <si>
    <t>17 del 18/03/2015</t>
  </si>
  <si>
    <t>9 del 11/03/2015</t>
  </si>
  <si>
    <t>00234/12/2015 del 17/03/2015</t>
  </si>
  <si>
    <t>1227015 del 19/01/2015</t>
  </si>
  <si>
    <t>5/2015 del 24/03/2015</t>
  </si>
  <si>
    <t>1135900293 del 10/03/2015</t>
  </si>
  <si>
    <t>E-52 del 30/03/2015</t>
  </si>
  <si>
    <t>1420/2015 del 27/03/2015</t>
  </si>
  <si>
    <t>8/2015 del 10/04/2015</t>
  </si>
  <si>
    <t>1135902258 del 31/03/2015</t>
  </si>
  <si>
    <t>02/01 del 11/04/2015</t>
  </si>
  <si>
    <t>77 del 31/03/2015</t>
  </si>
  <si>
    <t>119/FA-2015 del 16/02/2015</t>
  </si>
  <si>
    <t>PAM/0000120 del 31/03/2015</t>
  </si>
  <si>
    <t>00329/12/2015 del 08/04/2015</t>
  </si>
  <si>
    <t>00328/12/2015 del 08/04/2015</t>
  </si>
  <si>
    <t>150483 del 31/03/2015</t>
  </si>
  <si>
    <t>2 del 16/04/2015</t>
  </si>
  <si>
    <t>00000133/16/2015 del 31/03/2015</t>
  </si>
  <si>
    <t>2280E del 15/04/2015</t>
  </si>
  <si>
    <t>PAE0003963 del 14/03/2015</t>
  </si>
  <si>
    <t>E-152 del 21/04/2015</t>
  </si>
  <si>
    <t>00370/12/2015 del 18/04/2015</t>
  </si>
  <si>
    <t>8715096720 del 05/05/2015</t>
  </si>
  <si>
    <t>2015-A4102-0000184 del 25/03/2015</t>
  </si>
  <si>
    <t>8715099839 del 06/05/2015</t>
  </si>
  <si>
    <t>8715104577 del 07/05/2015</t>
  </si>
  <si>
    <t>1/A del 21/04/2015</t>
  </si>
  <si>
    <t>5 del 08/05/2015</t>
  </si>
  <si>
    <t>15.137 del 05/05/2015</t>
  </si>
  <si>
    <t>5 del 30/04/2015</t>
  </si>
  <si>
    <t>898/PA del 30/04/2015</t>
  </si>
  <si>
    <t>0000002015405644 del 30/04/2015</t>
  </si>
  <si>
    <t>PAE0011556 del 14/05/2015</t>
  </si>
  <si>
    <t>0351 del 30/04/2015</t>
  </si>
  <si>
    <t>00000249/16/2015 del 09/05/2015</t>
  </si>
  <si>
    <t>FATTPA 1_15 del 19/05/2015</t>
  </si>
  <si>
    <t>FATTPA 4_15 del 22/04/2015</t>
  </si>
  <si>
    <t>540/2015 del 30/01/2015</t>
  </si>
  <si>
    <t>3 del 26/05/2015</t>
  </si>
  <si>
    <t>01912 del 28/05/2015</t>
  </si>
  <si>
    <t>0470 del 27/05/2015</t>
  </si>
  <si>
    <t>8715126162 del 08/06/2015</t>
  </si>
  <si>
    <t>214-474 del 26/05/2015</t>
  </si>
  <si>
    <t>2634/2015 del 21/05/2015</t>
  </si>
  <si>
    <t>7715010681 del 27/05/2015</t>
  </si>
  <si>
    <t>20154E19889 del 29/05/2015</t>
  </si>
  <si>
    <t>000112/PA del 29/05/2015</t>
  </si>
  <si>
    <t>000103/PA del 29/05/2015</t>
  </si>
  <si>
    <t>02049 del 12/06/2015</t>
  </si>
  <si>
    <t>45/PA del 04/06/2015</t>
  </si>
  <si>
    <t>15.175 del 15/06/2015</t>
  </si>
  <si>
    <t>E-97 del 31/05/2015</t>
  </si>
  <si>
    <t>FATTPA 6_15 del 23/06/2015</t>
  </si>
  <si>
    <t>3276/2015 del 19/06/2015</t>
  </si>
  <si>
    <t>000006 del 24/06/2015</t>
  </si>
  <si>
    <t>231/197 del 15/06/2015</t>
  </si>
  <si>
    <t>2015E000001368 del 20/06/2015</t>
  </si>
  <si>
    <t>2015E000001443 del 20/06/2015</t>
  </si>
  <si>
    <t>2015E000001549 del 20/06/2015</t>
  </si>
  <si>
    <t>2015   887 del 29/06/2015</t>
  </si>
  <si>
    <t>323 del 23/06/2015</t>
  </si>
  <si>
    <t>V200001/15 del 30/06/2015</t>
  </si>
  <si>
    <t>2015/V1/1506825 del 30/06/2015</t>
  </si>
  <si>
    <t>1135904977 del 30/06/2015</t>
  </si>
  <si>
    <t>016_15 del 27/06/2015</t>
  </si>
  <si>
    <t>MA-FT-1895 del 31/05/2015</t>
  </si>
  <si>
    <t>39-2015 del 25/06/2015</t>
  </si>
  <si>
    <t>PAE0019071 del 14/07/2015</t>
  </si>
  <si>
    <t>335/282 del 17/07/2015</t>
  </si>
  <si>
    <t>2752E del 08/07/2015</t>
  </si>
  <si>
    <t>2015E000003392 del 20/07/2015</t>
  </si>
  <si>
    <t>8715173487 del 28/07/2015</t>
  </si>
  <si>
    <t>7715018157 del 24/08/2015</t>
  </si>
  <si>
    <t>5PA del 27/07/2015</t>
  </si>
  <si>
    <t>490/FA-2015 del 10/06/2015</t>
  </si>
  <si>
    <t>E-186 del 17/07/2015</t>
  </si>
  <si>
    <t>E-239 del 31/08/2015</t>
  </si>
  <si>
    <t>00141/2015/V18 del 31/08/2015</t>
  </si>
  <si>
    <t>PAE0026236 del 14/09/2015</t>
  </si>
  <si>
    <t>2015E000005396 del 20/09/2015</t>
  </si>
  <si>
    <t>000137 del 31/08/2015</t>
  </si>
  <si>
    <t>3567 del 31/08/2015</t>
  </si>
  <si>
    <t>E-438 del 11/09/2015</t>
  </si>
  <si>
    <t>E-296 del 30/09/2015</t>
  </si>
  <si>
    <t>124 del 12/10/2015</t>
  </si>
  <si>
    <t>4151 del 30/09/2015</t>
  </si>
  <si>
    <t>75/A/2015 del 28/09/2015</t>
  </si>
  <si>
    <t>000052/15 del 30/09/2015</t>
  </si>
  <si>
    <t>4180 del 30/09/2015</t>
  </si>
  <si>
    <t>435/PA del 05/10/2015</t>
  </si>
  <si>
    <t>3034 / RFA del 14/10/2015</t>
  </si>
  <si>
    <t>1135907659 del 30/09/2015</t>
  </si>
  <si>
    <t>0000009286 del 19/11/2015</t>
  </si>
  <si>
    <t>4068 del 25/09/2015</t>
  </si>
  <si>
    <t>8715257084 del 29/10/2015</t>
  </si>
  <si>
    <t>8715258389 del 29/10/2015</t>
  </si>
  <si>
    <t>FATTPA 9_15 del 10/10/2015</t>
  </si>
  <si>
    <t>133 del 11/11/2015</t>
  </si>
  <si>
    <t>436/359 del 19/10/2015</t>
  </si>
  <si>
    <t>3872/PA del 30/10/2015</t>
  </si>
  <si>
    <t>00247/B del 13/11/2015</t>
  </si>
  <si>
    <t>3215E del 28/10/2015</t>
  </si>
  <si>
    <t>E-624 del 18/11/2015</t>
  </si>
  <si>
    <t>2015E000007713 del 21/11/2015</t>
  </si>
  <si>
    <t>6199/2015 del 13/11/2015</t>
  </si>
  <si>
    <t>120/F del 24/11/2015</t>
  </si>
  <si>
    <t>45-2015 del 17/09/2015</t>
  </si>
  <si>
    <t>36D-2015 del 24/11/2015</t>
  </si>
  <si>
    <t>8715301809 del 01/12/2015</t>
  </si>
  <si>
    <t>7715024483 del 20/11/2015</t>
  </si>
  <si>
    <t>036_15 del 29/11/2015</t>
  </si>
  <si>
    <t>000926/002 del 30/11/2015</t>
  </si>
  <si>
    <t>523/437 del 06/11/2015</t>
  </si>
  <si>
    <t>E-362 del 30/11/2015</t>
  </si>
  <si>
    <t>000216/PA del 30/11/2015</t>
  </si>
  <si>
    <t>8715323759 del 15/12/2015</t>
  </si>
  <si>
    <t>117 del 15/12/2015</t>
  </si>
  <si>
    <t>573/PA del 15/10/2015</t>
  </si>
  <si>
    <t>17A del 30/10/2015</t>
  </si>
  <si>
    <t>6574 del 17/12/2015</t>
  </si>
  <si>
    <t>201 del 24/11/2015</t>
  </si>
  <si>
    <t>2016/0000004 del 20/01/2016</t>
  </si>
  <si>
    <t>FATTPA 4_15 del 10/08/2015</t>
  </si>
  <si>
    <t>189/04 del 16/12/2015</t>
  </si>
  <si>
    <t>11/PA del 21/12/2015</t>
  </si>
  <si>
    <t>FATTPA 8_15 del 22/12/2015</t>
  </si>
  <si>
    <t>00271/B del 18/12/2015</t>
  </si>
  <si>
    <t>2015/0001207 del 14/12/2015</t>
  </si>
  <si>
    <t>000043-2015-FE del 21/12/2015</t>
  </si>
  <si>
    <t>0362030001021 del 19/12/2015</t>
  </si>
  <si>
    <t>128/F del 17/12/2015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</si>
</sst>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" fontId="46" fillId="0" borderId="16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2" fontId="46" fillId="0" borderId="16" xfId="0" applyNumberFormat="1" applyFont="1" applyBorder="1" applyAlignment="1">
      <alignment horizontal="center" vertical="center"/>
    </xf>
    <xf numFmtId="2" fontId="46" fillId="0" borderId="17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2015</v>
      </c>
    </row>
    <row r="7" spans="1:6" ht="30" customHeight="1">
      <c r="A7" s="38" t="s">
        <v>1</v>
      </c>
      <c r="B7" s="39"/>
      <c r="C7" s="39"/>
      <c r="D7" s="39"/>
      <c r="E7" s="39"/>
      <c r="F7" s="40"/>
    </row>
    <row r="8" spans="1:6" ht="27" customHeight="1">
      <c r="A8" s="38" t="s">
        <v>12</v>
      </c>
      <c r="B8" s="39"/>
      <c r="C8" s="39"/>
      <c r="D8" s="39"/>
      <c r="E8" s="39"/>
      <c r="F8" s="40"/>
    </row>
    <row r="9" spans="1:6" ht="30.75" customHeight="1">
      <c r="A9" s="47" t="s">
        <v>0</v>
      </c>
      <c r="B9" s="48"/>
      <c r="C9" s="49" t="s">
        <v>6</v>
      </c>
      <c r="D9" s="48"/>
      <c r="E9" s="50" t="s">
        <v>13</v>
      </c>
      <c r="F9" s="51"/>
    </row>
    <row r="10" spans="1:6" ht="29.25" customHeight="1" thickBot="1">
      <c r="A10" s="41">
        <f>SUM(B16:B19)</f>
        <v>197</v>
      </c>
      <c r="B10" s="34"/>
      <c r="C10" s="33">
        <f>SUM(C16:D19)</f>
        <v>320801.06000000006</v>
      </c>
      <c r="D10" s="34"/>
      <c r="E10" s="42">
        <f>('Trimestre 1'!H1+'Trimestre 2'!H1+'Trimestre 3'!H1+'Trimestre 4'!H1)/C10</f>
        <v>-22.021748743598287</v>
      </c>
      <c r="F10" s="43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4" t="s">
        <v>2</v>
      </c>
      <c r="B13" s="45"/>
      <c r="C13" s="45"/>
      <c r="D13" s="45"/>
      <c r="E13" s="45"/>
      <c r="F13" s="46"/>
    </row>
    <row r="14" spans="1:6" ht="27" customHeight="1">
      <c r="A14" s="38" t="s">
        <v>3</v>
      </c>
      <c r="B14" s="39"/>
      <c r="C14" s="39"/>
      <c r="D14" s="39"/>
      <c r="E14" s="39"/>
      <c r="F14" s="40"/>
    </row>
    <row r="15" spans="1:12" ht="46.5" customHeight="1">
      <c r="A15" s="21" t="s">
        <v>4</v>
      </c>
      <c r="B15" s="27" t="s">
        <v>0</v>
      </c>
      <c r="C15" s="49" t="s">
        <v>6</v>
      </c>
      <c r="D15" s="48"/>
      <c r="E15" s="52" t="s">
        <v>14</v>
      </c>
      <c r="F15" s="53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55</v>
      </c>
      <c r="C16" s="35">
        <f>'Trimestre 1'!B1</f>
        <v>158927.05000000002</v>
      </c>
      <c r="D16" s="36"/>
      <c r="E16" s="35">
        <f>'Trimestre 1'!G1</f>
        <v>-20.82693839720803</v>
      </c>
      <c r="F16" s="37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60</v>
      </c>
      <c r="C17" s="35">
        <f>'Trimestre 2'!B1</f>
        <v>64186.840000000004</v>
      </c>
      <c r="D17" s="36"/>
      <c r="E17" s="35">
        <f>'Trimestre 2'!G1</f>
        <v>-23.839474883013395</v>
      </c>
      <c r="F17" s="37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30</v>
      </c>
      <c r="C18" s="35">
        <f>'Trimestre 3'!B1</f>
        <v>21317.710000000006</v>
      </c>
      <c r="D18" s="36"/>
      <c r="E18" s="35">
        <f>'Trimestre 3'!G1</f>
        <v>-19.474534084570994</v>
      </c>
      <c r="F18" s="37"/>
    </row>
    <row r="19" spans="1:6" ht="21.75" customHeight="1" thickBot="1">
      <c r="A19" s="24" t="s">
        <v>18</v>
      </c>
      <c r="B19" s="25">
        <f>'Trimestre 4'!C1</f>
        <v>52</v>
      </c>
      <c r="C19" s="30">
        <f>'Trimestre 4'!B1</f>
        <v>76369.45999999999</v>
      </c>
      <c r="D19" s="32"/>
      <c r="E19" s="30">
        <f>'Trimestre 4'!G1</f>
        <v>-23.691452447090764</v>
      </c>
      <c r="F19" s="31"/>
    </row>
    <row r="20" spans="1:6" ht="46.5" customHeight="1">
      <c r="A20" s="11"/>
      <c r="B20" s="12"/>
      <c r="C20" s="29"/>
      <c r="D20" s="29"/>
      <c r="E20" s="12"/>
      <c r="F20" s="12"/>
    </row>
  </sheetData>
  <sheetProtection/>
  <mergeCells count="21"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E16:F16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158927.05000000002</v>
      </c>
      <c r="C1">
        <f>COUNTA(A4:A203)</f>
        <v>55</v>
      </c>
      <c r="G1" s="20">
        <f>IF(B1&lt;&gt;0,H1/B1,0)</f>
        <v>-20.82693839720803</v>
      </c>
      <c r="H1" s="19">
        <f>SUM(H4:H195)</f>
        <v>-3309963.8800000004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219.6</v>
      </c>
      <c r="C4" s="17">
        <v>42042</v>
      </c>
      <c r="D4" s="17">
        <v>42017</v>
      </c>
      <c r="E4" s="17"/>
      <c r="F4" s="17"/>
      <c r="G4" s="1">
        <f>D4-C4-(F4-E4)</f>
        <v>-25</v>
      </c>
      <c r="H4" s="16">
        <f>B4*G4</f>
        <v>-5490</v>
      </c>
    </row>
    <row r="5" spans="1:8" ht="15">
      <c r="A5" s="28" t="s">
        <v>23</v>
      </c>
      <c r="B5" s="16">
        <v>7600</v>
      </c>
      <c r="C5" s="17">
        <v>42032</v>
      </c>
      <c r="D5" s="17">
        <v>42017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-114000</v>
      </c>
    </row>
    <row r="6" spans="1:8" ht="15">
      <c r="A6" s="28" t="s">
        <v>24</v>
      </c>
      <c r="B6" s="16">
        <v>31182</v>
      </c>
      <c r="C6" s="17">
        <v>42044</v>
      </c>
      <c r="D6" s="17">
        <v>42017</v>
      </c>
      <c r="E6" s="17"/>
      <c r="F6" s="17"/>
      <c r="G6" s="1">
        <f t="shared" si="0"/>
        <v>-27</v>
      </c>
      <c r="H6" s="16">
        <f t="shared" si="1"/>
        <v>-841914</v>
      </c>
    </row>
    <row r="7" spans="1:8" ht="15">
      <c r="A7" s="28" t="s">
        <v>25</v>
      </c>
      <c r="B7" s="16">
        <v>26652</v>
      </c>
      <c r="C7" s="17">
        <v>42044</v>
      </c>
      <c r="D7" s="17">
        <v>42017</v>
      </c>
      <c r="E7" s="17"/>
      <c r="F7" s="17"/>
      <c r="G7" s="1">
        <f t="shared" si="0"/>
        <v>-27</v>
      </c>
      <c r="H7" s="16">
        <f t="shared" si="1"/>
        <v>-719604</v>
      </c>
    </row>
    <row r="8" spans="1:8" ht="15">
      <c r="A8" s="28" t="s">
        <v>26</v>
      </c>
      <c r="B8" s="16">
        <v>3537</v>
      </c>
      <c r="C8" s="17">
        <v>42044</v>
      </c>
      <c r="D8" s="17">
        <v>42017</v>
      </c>
      <c r="E8" s="17"/>
      <c r="F8" s="17"/>
      <c r="G8" s="1">
        <f t="shared" si="0"/>
        <v>-27</v>
      </c>
      <c r="H8" s="16">
        <f t="shared" si="1"/>
        <v>-95499</v>
      </c>
    </row>
    <row r="9" spans="1:8" ht="15">
      <c r="A9" s="28" t="s">
        <v>27</v>
      </c>
      <c r="B9" s="16">
        <v>2970</v>
      </c>
      <c r="C9" s="17">
        <v>42042</v>
      </c>
      <c r="D9" s="17">
        <v>42017</v>
      </c>
      <c r="E9" s="17"/>
      <c r="F9" s="17"/>
      <c r="G9" s="1">
        <f t="shared" si="0"/>
        <v>-25</v>
      </c>
      <c r="H9" s="16">
        <f t="shared" si="1"/>
        <v>-74250</v>
      </c>
    </row>
    <row r="10" spans="1:8" ht="15">
      <c r="A10" s="28" t="s">
        <v>28</v>
      </c>
      <c r="B10" s="16">
        <v>3855</v>
      </c>
      <c r="C10" s="17">
        <v>42044</v>
      </c>
      <c r="D10" s="17">
        <v>42017</v>
      </c>
      <c r="E10" s="17"/>
      <c r="F10" s="17"/>
      <c r="G10" s="1">
        <f t="shared" si="0"/>
        <v>-27</v>
      </c>
      <c r="H10" s="16">
        <f t="shared" si="1"/>
        <v>-104085</v>
      </c>
    </row>
    <row r="11" spans="1:8" ht="15">
      <c r="A11" s="28" t="s">
        <v>29</v>
      </c>
      <c r="B11" s="16">
        <v>299.89</v>
      </c>
      <c r="C11" s="17">
        <v>42037</v>
      </c>
      <c r="D11" s="17">
        <v>42033</v>
      </c>
      <c r="E11" s="17"/>
      <c r="F11" s="17"/>
      <c r="G11" s="1">
        <f t="shared" si="0"/>
        <v>-4</v>
      </c>
      <c r="H11" s="16">
        <f t="shared" si="1"/>
        <v>-1199.56</v>
      </c>
    </row>
    <row r="12" spans="1:8" ht="15">
      <c r="A12" s="28" t="s">
        <v>30</v>
      </c>
      <c r="B12" s="16">
        <v>66.53</v>
      </c>
      <c r="C12" s="17">
        <v>42051</v>
      </c>
      <c r="D12" s="17">
        <v>42039</v>
      </c>
      <c r="E12" s="17"/>
      <c r="F12" s="17"/>
      <c r="G12" s="1">
        <f t="shared" si="0"/>
        <v>-12</v>
      </c>
      <c r="H12" s="16">
        <f t="shared" si="1"/>
        <v>-798.36</v>
      </c>
    </row>
    <row r="13" spans="1:8" ht="15">
      <c r="A13" s="28" t="s">
        <v>31</v>
      </c>
      <c r="B13" s="16">
        <v>144</v>
      </c>
      <c r="C13" s="17">
        <v>42056</v>
      </c>
      <c r="D13" s="17">
        <v>42039</v>
      </c>
      <c r="E13" s="17"/>
      <c r="F13" s="17"/>
      <c r="G13" s="1">
        <f t="shared" si="0"/>
        <v>-17</v>
      </c>
      <c r="H13" s="16">
        <f t="shared" si="1"/>
        <v>-2448</v>
      </c>
    </row>
    <row r="14" spans="1:8" ht="15">
      <c r="A14" s="28" t="s">
        <v>32</v>
      </c>
      <c r="B14" s="16">
        <v>18.18</v>
      </c>
      <c r="C14" s="17">
        <v>42026</v>
      </c>
      <c r="D14" s="17">
        <v>42039</v>
      </c>
      <c r="E14" s="17"/>
      <c r="F14" s="17"/>
      <c r="G14" s="1">
        <f t="shared" si="0"/>
        <v>13</v>
      </c>
      <c r="H14" s="16">
        <f t="shared" si="1"/>
        <v>236.34</v>
      </c>
    </row>
    <row r="15" spans="1:8" ht="15">
      <c r="A15" s="28" t="s">
        <v>33</v>
      </c>
      <c r="B15" s="16">
        <v>425.94</v>
      </c>
      <c r="C15" s="17">
        <v>42067</v>
      </c>
      <c r="D15" s="17">
        <v>42039</v>
      </c>
      <c r="E15" s="17"/>
      <c r="F15" s="17"/>
      <c r="G15" s="1">
        <f t="shared" si="0"/>
        <v>-28</v>
      </c>
      <c r="H15" s="16">
        <f t="shared" si="1"/>
        <v>-11926.32</v>
      </c>
    </row>
    <row r="16" spans="1:8" ht="15">
      <c r="A16" s="28" t="s">
        <v>34</v>
      </c>
      <c r="B16" s="16">
        <v>257.36</v>
      </c>
      <c r="C16" s="17">
        <v>42063</v>
      </c>
      <c r="D16" s="17">
        <v>42039</v>
      </c>
      <c r="E16" s="17"/>
      <c r="F16" s="17"/>
      <c r="G16" s="1">
        <f t="shared" si="0"/>
        <v>-24</v>
      </c>
      <c r="H16" s="16">
        <f t="shared" si="1"/>
        <v>-6176.64</v>
      </c>
    </row>
    <row r="17" spans="1:8" ht="15">
      <c r="A17" s="28" t="s">
        <v>35</v>
      </c>
      <c r="B17" s="16">
        <v>6000</v>
      </c>
      <c r="C17" s="17">
        <v>42063</v>
      </c>
      <c r="D17" s="17">
        <v>42039</v>
      </c>
      <c r="E17" s="17"/>
      <c r="F17" s="17"/>
      <c r="G17" s="1">
        <f t="shared" si="0"/>
        <v>-24</v>
      </c>
      <c r="H17" s="16">
        <f t="shared" si="1"/>
        <v>-144000</v>
      </c>
    </row>
    <row r="18" spans="1:8" ht="15">
      <c r="A18" s="28" t="s">
        <v>36</v>
      </c>
      <c r="B18" s="16">
        <v>3500</v>
      </c>
      <c r="C18" s="17">
        <v>42067</v>
      </c>
      <c r="D18" s="17">
        <v>42039</v>
      </c>
      <c r="E18" s="17"/>
      <c r="F18" s="17"/>
      <c r="G18" s="1">
        <f t="shared" si="0"/>
        <v>-28</v>
      </c>
      <c r="H18" s="16">
        <f t="shared" si="1"/>
        <v>-98000</v>
      </c>
    </row>
    <row r="19" spans="1:8" ht="15">
      <c r="A19" s="28" t="s">
        <v>29</v>
      </c>
      <c r="B19" s="16">
        <v>65.98</v>
      </c>
      <c r="C19" s="17">
        <v>42037</v>
      </c>
      <c r="D19" s="17">
        <v>42039</v>
      </c>
      <c r="E19" s="17"/>
      <c r="F19" s="17"/>
      <c r="G19" s="1">
        <f t="shared" si="0"/>
        <v>2</v>
      </c>
      <c r="H19" s="16">
        <f t="shared" si="1"/>
        <v>131.96</v>
      </c>
    </row>
    <row r="20" spans="1:8" ht="15">
      <c r="A20" s="28" t="s">
        <v>37</v>
      </c>
      <c r="B20" s="16">
        <v>30.83</v>
      </c>
      <c r="C20" s="17">
        <v>42076</v>
      </c>
      <c r="D20" s="17">
        <v>42052</v>
      </c>
      <c r="E20" s="17"/>
      <c r="F20" s="17"/>
      <c r="G20" s="1">
        <f t="shared" si="0"/>
        <v>-24</v>
      </c>
      <c r="H20" s="16">
        <f t="shared" si="1"/>
        <v>-739.92</v>
      </c>
    </row>
    <row r="21" spans="1:8" ht="15">
      <c r="A21" s="28" t="s">
        <v>38</v>
      </c>
      <c r="B21" s="16">
        <v>261</v>
      </c>
      <c r="C21" s="17">
        <v>42072</v>
      </c>
      <c r="D21" s="17">
        <v>42052</v>
      </c>
      <c r="E21" s="17"/>
      <c r="F21" s="17"/>
      <c r="G21" s="1">
        <f t="shared" si="0"/>
        <v>-20</v>
      </c>
      <c r="H21" s="16">
        <f t="shared" si="1"/>
        <v>-5220</v>
      </c>
    </row>
    <row r="22" spans="1:8" ht="15">
      <c r="A22" s="28" t="s">
        <v>39</v>
      </c>
      <c r="B22" s="16">
        <v>1595</v>
      </c>
      <c r="C22" s="17">
        <v>42063</v>
      </c>
      <c r="D22" s="17">
        <v>42052</v>
      </c>
      <c r="E22" s="17"/>
      <c r="F22" s="17"/>
      <c r="G22" s="1">
        <f t="shared" si="0"/>
        <v>-11</v>
      </c>
      <c r="H22" s="16">
        <f t="shared" si="1"/>
        <v>-17545</v>
      </c>
    </row>
    <row r="23" spans="1:8" ht="15">
      <c r="A23" s="28" t="s">
        <v>40</v>
      </c>
      <c r="B23" s="16">
        <v>1595</v>
      </c>
      <c r="C23" s="17">
        <v>42085</v>
      </c>
      <c r="D23" s="17">
        <v>42052</v>
      </c>
      <c r="E23" s="17"/>
      <c r="F23" s="17"/>
      <c r="G23" s="1">
        <f t="shared" si="0"/>
        <v>-33</v>
      </c>
      <c r="H23" s="16">
        <f t="shared" si="1"/>
        <v>-52635</v>
      </c>
    </row>
    <row r="24" spans="1:8" ht="15">
      <c r="A24" s="28" t="s">
        <v>41</v>
      </c>
      <c r="B24" s="16">
        <v>675.55</v>
      </c>
      <c r="C24" s="17">
        <v>42079</v>
      </c>
      <c r="D24" s="17">
        <v>42052</v>
      </c>
      <c r="E24" s="17"/>
      <c r="F24" s="17"/>
      <c r="G24" s="1">
        <f t="shared" si="0"/>
        <v>-27</v>
      </c>
      <c r="H24" s="16">
        <f t="shared" si="1"/>
        <v>-18239.85</v>
      </c>
    </row>
    <row r="25" spans="1:8" ht="15">
      <c r="A25" s="28" t="s">
        <v>42</v>
      </c>
      <c r="B25" s="16">
        <v>825</v>
      </c>
      <c r="C25" s="17">
        <v>42063</v>
      </c>
      <c r="D25" s="17">
        <v>42052</v>
      </c>
      <c r="E25" s="17"/>
      <c r="F25" s="17"/>
      <c r="G25" s="1">
        <f t="shared" si="0"/>
        <v>-11</v>
      </c>
      <c r="H25" s="16">
        <f t="shared" si="1"/>
        <v>-9075</v>
      </c>
    </row>
    <row r="26" spans="1:8" ht="15">
      <c r="A26" s="28" t="s">
        <v>43</v>
      </c>
      <c r="B26" s="16">
        <v>3960</v>
      </c>
      <c r="C26" s="17">
        <v>42060</v>
      </c>
      <c r="D26" s="17">
        <v>42052</v>
      </c>
      <c r="E26" s="17"/>
      <c r="F26" s="17"/>
      <c r="G26" s="1">
        <f t="shared" si="0"/>
        <v>-8</v>
      </c>
      <c r="H26" s="16">
        <f t="shared" si="1"/>
        <v>-31680</v>
      </c>
    </row>
    <row r="27" spans="1:8" ht="15">
      <c r="A27" s="28" t="s">
        <v>44</v>
      </c>
      <c r="B27" s="16">
        <v>4620</v>
      </c>
      <c r="C27" s="17">
        <v>42060</v>
      </c>
      <c r="D27" s="17">
        <v>42052</v>
      </c>
      <c r="E27" s="17"/>
      <c r="F27" s="17"/>
      <c r="G27" s="1">
        <f t="shared" si="0"/>
        <v>-8</v>
      </c>
      <c r="H27" s="16">
        <f t="shared" si="1"/>
        <v>-36960</v>
      </c>
    </row>
    <row r="28" spans="1:8" ht="15">
      <c r="A28" s="28" t="s">
        <v>45</v>
      </c>
      <c r="B28" s="16">
        <v>300</v>
      </c>
      <c r="C28" s="17">
        <v>42077</v>
      </c>
      <c r="D28" s="17">
        <v>42052</v>
      </c>
      <c r="E28" s="17"/>
      <c r="F28" s="17"/>
      <c r="G28" s="1">
        <f t="shared" si="0"/>
        <v>-25</v>
      </c>
      <c r="H28" s="16">
        <f t="shared" si="1"/>
        <v>-7500</v>
      </c>
    </row>
    <row r="29" spans="1:8" ht="15">
      <c r="A29" s="28" t="s">
        <v>46</v>
      </c>
      <c r="B29" s="16">
        <v>3512.5</v>
      </c>
      <c r="C29" s="17">
        <v>42060</v>
      </c>
      <c r="D29" s="17">
        <v>42052</v>
      </c>
      <c r="E29" s="17"/>
      <c r="F29" s="17"/>
      <c r="G29" s="1">
        <f t="shared" si="0"/>
        <v>-8</v>
      </c>
      <c r="H29" s="16">
        <f t="shared" si="1"/>
        <v>-28100</v>
      </c>
    </row>
    <row r="30" spans="1:8" ht="15">
      <c r="A30" s="28" t="s">
        <v>47</v>
      </c>
      <c r="B30" s="16">
        <v>259.8</v>
      </c>
      <c r="C30" s="17">
        <v>42076</v>
      </c>
      <c r="D30" s="17">
        <v>42052</v>
      </c>
      <c r="E30" s="17"/>
      <c r="F30" s="17"/>
      <c r="G30" s="1">
        <f t="shared" si="0"/>
        <v>-24</v>
      </c>
      <c r="H30" s="16">
        <f t="shared" si="1"/>
        <v>-6235.200000000001</v>
      </c>
    </row>
    <row r="31" spans="1:8" ht="15">
      <c r="A31" s="28" t="s">
        <v>48</v>
      </c>
      <c r="B31" s="16">
        <v>87.8</v>
      </c>
      <c r="C31" s="17">
        <v>42088</v>
      </c>
      <c r="D31" s="17">
        <v>42062</v>
      </c>
      <c r="E31" s="17"/>
      <c r="F31" s="17"/>
      <c r="G31" s="1">
        <f t="shared" si="0"/>
        <v>-26</v>
      </c>
      <c r="H31" s="16">
        <f t="shared" si="1"/>
        <v>-2282.7999999999997</v>
      </c>
    </row>
    <row r="32" spans="1:8" ht="15">
      <c r="A32" s="28" t="s">
        <v>49</v>
      </c>
      <c r="B32" s="16">
        <v>300</v>
      </c>
      <c r="C32" s="17">
        <v>42063</v>
      </c>
      <c r="D32" s="17">
        <v>42062</v>
      </c>
      <c r="E32" s="17"/>
      <c r="F32" s="17"/>
      <c r="G32" s="1">
        <f t="shared" si="0"/>
        <v>-1</v>
      </c>
      <c r="H32" s="16">
        <f t="shared" si="1"/>
        <v>-300</v>
      </c>
    </row>
    <row r="33" spans="1:8" ht="15">
      <c r="A33" s="28" t="s">
        <v>50</v>
      </c>
      <c r="B33" s="16">
        <v>2307</v>
      </c>
      <c r="C33" s="17">
        <v>42067</v>
      </c>
      <c r="D33" s="17">
        <v>42062</v>
      </c>
      <c r="E33" s="17"/>
      <c r="F33" s="17"/>
      <c r="G33" s="1">
        <f t="shared" si="0"/>
        <v>-5</v>
      </c>
      <c r="H33" s="16">
        <f t="shared" si="1"/>
        <v>-11535</v>
      </c>
    </row>
    <row r="34" spans="1:8" ht="15">
      <c r="A34" s="28" t="s">
        <v>51</v>
      </c>
      <c r="B34" s="16">
        <v>2177</v>
      </c>
      <c r="C34" s="17">
        <v>42076</v>
      </c>
      <c r="D34" s="17">
        <v>42062</v>
      </c>
      <c r="E34" s="17"/>
      <c r="F34" s="17"/>
      <c r="G34" s="1">
        <f t="shared" si="0"/>
        <v>-14</v>
      </c>
      <c r="H34" s="16">
        <f t="shared" si="1"/>
        <v>-30478</v>
      </c>
    </row>
    <row r="35" spans="1:8" ht="15">
      <c r="A35" s="28" t="s">
        <v>27</v>
      </c>
      <c r="B35" s="16">
        <v>3455</v>
      </c>
      <c r="C35" s="17">
        <v>42042</v>
      </c>
      <c r="D35" s="17">
        <v>42062</v>
      </c>
      <c r="E35" s="17"/>
      <c r="F35" s="17"/>
      <c r="G35" s="1">
        <f t="shared" si="0"/>
        <v>20</v>
      </c>
      <c r="H35" s="16">
        <f t="shared" si="1"/>
        <v>69100</v>
      </c>
    </row>
    <row r="36" spans="1:8" ht="15">
      <c r="A36" s="28" t="s">
        <v>27</v>
      </c>
      <c r="B36" s="16">
        <v>1000</v>
      </c>
      <c r="C36" s="17">
        <v>42042</v>
      </c>
      <c r="D36" s="17">
        <v>42062</v>
      </c>
      <c r="E36" s="17"/>
      <c r="F36" s="17"/>
      <c r="G36" s="1">
        <f t="shared" si="0"/>
        <v>20</v>
      </c>
      <c r="H36" s="16">
        <f t="shared" si="1"/>
        <v>20000</v>
      </c>
    </row>
    <row r="37" spans="1:8" ht="15">
      <c r="A37" s="28" t="s">
        <v>52</v>
      </c>
      <c r="B37" s="16">
        <v>3700</v>
      </c>
      <c r="C37" s="17">
        <v>42097</v>
      </c>
      <c r="D37" s="17">
        <v>42074</v>
      </c>
      <c r="E37" s="17"/>
      <c r="F37" s="17"/>
      <c r="G37" s="1">
        <f t="shared" si="0"/>
        <v>-23</v>
      </c>
      <c r="H37" s="16">
        <f t="shared" si="1"/>
        <v>-85100</v>
      </c>
    </row>
    <row r="38" spans="1:8" ht="15">
      <c r="A38" s="28" t="s">
        <v>53</v>
      </c>
      <c r="B38" s="16">
        <v>9412</v>
      </c>
      <c r="C38" s="17">
        <v>42097</v>
      </c>
      <c r="D38" s="17">
        <v>42074</v>
      </c>
      <c r="E38" s="17"/>
      <c r="F38" s="17"/>
      <c r="G38" s="1">
        <f t="shared" si="0"/>
        <v>-23</v>
      </c>
      <c r="H38" s="16">
        <f t="shared" si="1"/>
        <v>-216476</v>
      </c>
    </row>
    <row r="39" spans="1:8" ht="15">
      <c r="A39" s="28" t="s">
        <v>54</v>
      </c>
      <c r="B39" s="16">
        <v>63.46</v>
      </c>
      <c r="C39" s="17">
        <v>42096</v>
      </c>
      <c r="D39" s="17">
        <v>42074</v>
      </c>
      <c r="E39" s="17"/>
      <c r="F39" s="17"/>
      <c r="G39" s="1">
        <f t="shared" si="0"/>
        <v>-22</v>
      </c>
      <c r="H39" s="16">
        <f t="shared" si="1"/>
        <v>-1396.1200000000001</v>
      </c>
    </row>
    <row r="40" spans="1:8" ht="15">
      <c r="A40" s="28" t="s">
        <v>55</v>
      </c>
      <c r="B40" s="16">
        <v>375</v>
      </c>
      <c r="C40" s="17">
        <v>42095</v>
      </c>
      <c r="D40" s="17">
        <v>42074</v>
      </c>
      <c r="E40" s="17"/>
      <c r="F40" s="17"/>
      <c r="G40" s="1">
        <f t="shared" si="0"/>
        <v>-21</v>
      </c>
      <c r="H40" s="16">
        <f t="shared" si="1"/>
        <v>-7875</v>
      </c>
    </row>
    <row r="41" spans="1:8" ht="15">
      <c r="A41" s="28" t="s">
        <v>56</v>
      </c>
      <c r="B41" s="16">
        <v>102.55</v>
      </c>
      <c r="C41" s="17">
        <v>42098</v>
      </c>
      <c r="D41" s="17">
        <v>42074</v>
      </c>
      <c r="E41" s="17"/>
      <c r="F41" s="17"/>
      <c r="G41" s="1">
        <f t="shared" si="0"/>
        <v>-24</v>
      </c>
      <c r="H41" s="16">
        <f t="shared" si="1"/>
        <v>-2461.2</v>
      </c>
    </row>
    <row r="42" spans="1:8" ht="15">
      <c r="A42" s="28" t="s">
        <v>57</v>
      </c>
      <c r="B42" s="16">
        <v>2000</v>
      </c>
      <c r="C42" s="17">
        <v>42095</v>
      </c>
      <c r="D42" s="17">
        <v>42074</v>
      </c>
      <c r="E42" s="17"/>
      <c r="F42" s="17"/>
      <c r="G42" s="1">
        <f t="shared" si="0"/>
        <v>-21</v>
      </c>
      <c r="H42" s="16">
        <f t="shared" si="1"/>
        <v>-42000</v>
      </c>
    </row>
    <row r="43" spans="1:8" ht="15">
      <c r="A43" s="28" t="s">
        <v>58</v>
      </c>
      <c r="B43" s="16">
        <v>1075</v>
      </c>
      <c r="C43" s="17">
        <v>42091</v>
      </c>
      <c r="D43" s="17">
        <v>42074</v>
      </c>
      <c r="E43" s="17"/>
      <c r="F43" s="17"/>
      <c r="G43" s="1">
        <f t="shared" si="0"/>
        <v>-17</v>
      </c>
      <c r="H43" s="16">
        <f t="shared" si="1"/>
        <v>-18275</v>
      </c>
    </row>
    <row r="44" spans="1:8" ht="15">
      <c r="A44" s="28" t="s">
        <v>59</v>
      </c>
      <c r="B44" s="16">
        <v>286.5</v>
      </c>
      <c r="C44" s="17">
        <v>42102</v>
      </c>
      <c r="D44" s="17">
        <v>42074</v>
      </c>
      <c r="E44" s="17"/>
      <c r="F44" s="17"/>
      <c r="G44" s="1">
        <f t="shared" si="0"/>
        <v>-28</v>
      </c>
      <c r="H44" s="16">
        <f t="shared" si="1"/>
        <v>-8022</v>
      </c>
    </row>
    <row r="45" spans="1:8" ht="15">
      <c r="A45" s="28" t="s">
        <v>60</v>
      </c>
      <c r="B45" s="16">
        <v>861.24</v>
      </c>
      <c r="C45" s="17">
        <v>42097</v>
      </c>
      <c r="D45" s="17">
        <v>42074</v>
      </c>
      <c r="E45" s="17"/>
      <c r="F45" s="17"/>
      <c r="G45" s="1">
        <f t="shared" si="0"/>
        <v>-23</v>
      </c>
      <c r="H45" s="16">
        <f t="shared" si="1"/>
        <v>-19808.52</v>
      </c>
    </row>
    <row r="46" spans="1:8" ht="15">
      <c r="A46" s="28" t="s">
        <v>61</v>
      </c>
      <c r="B46" s="16">
        <v>1405</v>
      </c>
      <c r="C46" s="17">
        <v>42096</v>
      </c>
      <c r="D46" s="17">
        <v>42074</v>
      </c>
      <c r="E46" s="17"/>
      <c r="F46" s="17"/>
      <c r="G46" s="1">
        <f t="shared" si="0"/>
        <v>-22</v>
      </c>
      <c r="H46" s="16">
        <f t="shared" si="1"/>
        <v>-30910</v>
      </c>
    </row>
    <row r="47" spans="1:8" ht="15">
      <c r="A47" s="28" t="s">
        <v>62</v>
      </c>
      <c r="B47" s="16">
        <v>1120</v>
      </c>
      <c r="C47" s="17">
        <v>42096</v>
      </c>
      <c r="D47" s="17">
        <v>42074</v>
      </c>
      <c r="E47" s="17"/>
      <c r="F47" s="17"/>
      <c r="G47" s="1">
        <f t="shared" si="0"/>
        <v>-22</v>
      </c>
      <c r="H47" s="16">
        <f t="shared" si="1"/>
        <v>-24640</v>
      </c>
    </row>
    <row r="48" spans="1:8" ht="15">
      <c r="A48" s="28" t="s">
        <v>63</v>
      </c>
      <c r="B48" s="16">
        <v>10000</v>
      </c>
      <c r="C48" s="17">
        <v>42097</v>
      </c>
      <c r="D48" s="17">
        <v>42079</v>
      </c>
      <c r="E48" s="17"/>
      <c r="F48" s="17"/>
      <c r="G48" s="1">
        <f t="shared" si="0"/>
        <v>-18</v>
      </c>
      <c r="H48" s="16">
        <f t="shared" si="1"/>
        <v>-180000</v>
      </c>
    </row>
    <row r="49" spans="1:8" ht="15">
      <c r="A49" s="28" t="s">
        <v>64</v>
      </c>
      <c r="B49" s="16">
        <v>251.46</v>
      </c>
      <c r="C49" s="17">
        <v>42104</v>
      </c>
      <c r="D49" s="17">
        <v>42079</v>
      </c>
      <c r="E49" s="17"/>
      <c r="F49" s="17"/>
      <c r="G49" s="1">
        <f t="shared" si="0"/>
        <v>-25</v>
      </c>
      <c r="H49" s="16">
        <f t="shared" si="1"/>
        <v>-6286.5</v>
      </c>
    </row>
    <row r="50" spans="1:8" ht="15">
      <c r="A50" s="28" t="s">
        <v>65</v>
      </c>
      <c r="B50" s="16">
        <v>770</v>
      </c>
      <c r="C50" s="17">
        <v>42105</v>
      </c>
      <c r="D50" s="17">
        <v>42079</v>
      </c>
      <c r="E50" s="17"/>
      <c r="F50" s="17"/>
      <c r="G50" s="1">
        <f t="shared" si="0"/>
        <v>-26</v>
      </c>
      <c r="H50" s="16">
        <f t="shared" si="1"/>
        <v>-20020</v>
      </c>
    </row>
    <row r="51" spans="1:8" ht="15">
      <c r="A51" s="28" t="s">
        <v>66</v>
      </c>
      <c r="B51" s="16">
        <v>23</v>
      </c>
      <c r="C51" s="17">
        <v>42111</v>
      </c>
      <c r="D51" s="17">
        <v>42093</v>
      </c>
      <c r="E51" s="17"/>
      <c r="F51" s="17"/>
      <c r="G51" s="1">
        <f t="shared" si="0"/>
        <v>-18</v>
      </c>
      <c r="H51" s="16">
        <f t="shared" si="1"/>
        <v>-414</v>
      </c>
    </row>
    <row r="52" spans="1:8" ht="15">
      <c r="A52" s="28" t="s">
        <v>67</v>
      </c>
      <c r="B52" s="16">
        <v>142.6</v>
      </c>
      <c r="C52" s="17">
        <v>42117</v>
      </c>
      <c r="D52" s="17">
        <v>42093</v>
      </c>
      <c r="E52" s="17"/>
      <c r="F52" s="17"/>
      <c r="G52" s="1">
        <f t="shared" si="0"/>
        <v>-24</v>
      </c>
      <c r="H52" s="16">
        <f t="shared" si="1"/>
        <v>-3422.3999999999996</v>
      </c>
    </row>
    <row r="53" spans="1:8" ht="15">
      <c r="A53" s="28" t="s">
        <v>68</v>
      </c>
      <c r="B53" s="16">
        <v>3225</v>
      </c>
      <c r="C53" s="17">
        <v>42112</v>
      </c>
      <c r="D53" s="17">
        <v>42093</v>
      </c>
      <c r="E53" s="17"/>
      <c r="F53" s="17"/>
      <c r="G53" s="1">
        <f t="shared" si="0"/>
        <v>-19</v>
      </c>
      <c r="H53" s="16">
        <f t="shared" si="1"/>
        <v>-61275</v>
      </c>
    </row>
    <row r="54" spans="1:8" ht="15">
      <c r="A54" s="28" t="s">
        <v>69</v>
      </c>
      <c r="B54" s="16">
        <v>334.03</v>
      </c>
      <c r="C54" s="17">
        <v>42111</v>
      </c>
      <c r="D54" s="17">
        <v>42093</v>
      </c>
      <c r="E54" s="17"/>
      <c r="F54" s="17"/>
      <c r="G54" s="1">
        <f t="shared" si="0"/>
        <v>-18</v>
      </c>
      <c r="H54" s="16">
        <f t="shared" si="1"/>
        <v>-6012.539999999999</v>
      </c>
    </row>
    <row r="55" spans="1:8" ht="15">
      <c r="A55" s="28" t="s">
        <v>70</v>
      </c>
      <c r="B55" s="16">
        <v>2569</v>
      </c>
      <c r="C55" s="17">
        <v>42117</v>
      </c>
      <c r="D55" s="17">
        <v>42093</v>
      </c>
      <c r="E55" s="17"/>
      <c r="F55" s="17"/>
      <c r="G55" s="1">
        <f t="shared" si="0"/>
        <v>-24</v>
      </c>
      <c r="H55" s="16">
        <f t="shared" si="1"/>
        <v>-61656</v>
      </c>
    </row>
    <row r="56" spans="1:8" ht="15">
      <c r="A56" s="28" t="s">
        <v>71</v>
      </c>
      <c r="B56" s="16">
        <v>749.75</v>
      </c>
      <c r="C56" s="17">
        <v>42120</v>
      </c>
      <c r="D56" s="17">
        <v>42093</v>
      </c>
      <c r="E56" s="17"/>
      <c r="F56" s="17"/>
      <c r="G56" s="1">
        <f t="shared" si="0"/>
        <v>-27</v>
      </c>
      <c r="H56" s="16">
        <f t="shared" si="1"/>
        <v>-20243.25</v>
      </c>
    </row>
    <row r="57" spans="1:8" ht="15">
      <c r="A57" s="28" t="s">
        <v>72</v>
      </c>
      <c r="B57" s="16">
        <v>3266.5</v>
      </c>
      <c r="C57" s="17">
        <v>42121</v>
      </c>
      <c r="D57" s="17">
        <v>42093</v>
      </c>
      <c r="E57" s="17"/>
      <c r="F57" s="17"/>
      <c r="G57" s="1">
        <f t="shared" si="0"/>
        <v>-28</v>
      </c>
      <c r="H57" s="16">
        <f t="shared" si="1"/>
        <v>-91462</v>
      </c>
    </row>
    <row r="58" spans="1:8" ht="15">
      <c r="A58" s="28" t="s">
        <v>63</v>
      </c>
      <c r="B58" s="16">
        <v>3440</v>
      </c>
      <c r="C58" s="17">
        <v>42097</v>
      </c>
      <c r="D58" s="17">
        <v>42093</v>
      </c>
      <c r="E58" s="17"/>
      <c r="F58" s="17"/>
      <c r="G58" s="1">
        <f t="shared" si="0"/>
        <v>-4</v>
      </c>
      <c r="H58" s="16">
        <f t="shared" si="1"/>
        <v>-13760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64186.840000000004</v>
      </c>
      <c r="C1">
        <f>COUNTA(A4:A203)</f>
        <v>60</v>
      </c>
      <c r="G1" s="20">
        <f>IF(B1&lt;&gt;0,H1/B1,0)</f>
        <v>-23.839474883013395</v>
      </c>
      <c r="H1" s="19">
        <f>SUM(H4:H195)</f>
        <v>-1530180.5599999996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31</v>
      </c>
      <c r="B4" s="16">
        <v>31.68</v>
      </c>
      <c r="C4" s="17">
        <v>42056</v>
      </c>
      <c r="D4" s="17">
        <v>42103</v>
      </c>
      <c r="E4" s="17"/>
      <c r="F4" s="17"/>
      <c r="G4" s="1">
        <f>D4-C4-(F4-E4)</f>
        <v>47</v>
      </c>
      <c r="H4" s="16">
        <f>B4*G4</f>
        <v>1488.96</v>
      </c>
    </row>
    <row r="5" spans="1:8" ht="15">
      <c r="A5" s="28" t="s">
        <v>41</v>
      </c>
      <c r="B5" s="16">
        <v>148.62</v>
      </c>
      <c r="C5" s="17">
        <v>42079</v>
      </c>
      <c r="D5" s="17">
        <v>42103</v>
      </c>
      <c r="E5" s="17"/>
      <c r="F5" s="17"/>
      <c r="G5" s="1">
        <f aca="true" t="shared" si="0" ref="G5:G68">D5-C5-(F5-E5)</f>
        <v>24</v>
      </c>
      <c r="H5" s="16">
        <f aca="true" t="shared" si="1" ref="H5:H68">B5*G5</f>
        <v>3566.88</v>
      </c>
    </row>
    <row r="6" spans="1:8" ht="15">
      <c r="A6" s="28" t="s">
        <v>47</v>
      </c>
      <c r="B6" s="16">
        <v>57.16</v>
      </c>
      <c r="C6" s="17">
        <v>42076</v>
      </c>
      <c r="D6" s="17">
        <v>42103</v>
      </c>
      <c r="E6" s="17"/>
      <c r="F6" s="17"/>
      <c r="G6" s="1">
        <f t="shared" si="0"/>
        <v>27</v>
      </c>
      <c r="H6" s="16">
        <f t="shared" si="1"/>
        <v>1543.32</v>
      </c>
    </row>
    <row r="7" spans="1:8" ht="15">
      <c r="A7" s="28" t="s">
        <v>48</v>
      </c>
      <c r="B7" s="16">
        <v>19.32</v>
      </c>
      <c r="C7" s="17">
        <v>42088</v>
      </c>
      <c r="D7" s="17">
        <v>42103</v>
      </c>
      <c r="E7" s="17"/>
      <c r="F7" s="17"/>
      <c r="G7" s="1">
        <f t="shared" si="0"/>
        <v>15</v>
      </c>
      <c r="H7" s="16">
        <f t="shared" si="1"/>
        <v>289.8</v>
      </c>
    </row>
    <row r="8" spans="1:8" ht="15">
      <c r="A8" s="28" t="s">
        <v>54</v>
      </c>
      <c r="B8" s="16">
        <v>2.54</v>
      </c>
      <c r="C8" s="17">
        <v>42096</v>
      </c>
      <c r="D8" s="17">
        <v>42103</v>
      </c>
      <c r="E8" s="17"/>
      <c r="F8" s="17"/>
      <c r="G8" s="1">
        <f t="shared" si="0"/>
        <v>7</v>
      </c>
      <c r="H8" s="16">
        <f t="shared" si="1"/>
        <v>17.78</v>
      </c>
    </row>
    <row r="9" spans="1:8" ht="15">
      <c r="A9" s="28" t="s">
        <v>55</v>
      </c>
      <c r="B9" s="16">
        <v>82.5</v>
      </c>
      <c r="C9" s="17">
        <v>42095</v>
      </c>
      <c r="D9" s="17">
        <v>42103</v>
      </c>
      <c r="E9" s="17"/>
      <c r="F9" s="17"/>
      <c r="G9" s="1">
        <f t="shared" si="0"/>
        <v>8</v>
      </c>
      <c r="H9" s="16">
        <f t="shared" si="1"/>
        <v>660</v>
      </c>
    </row>
    <row r="10" spans="1:8" ht="15">
      <c r="A10" s="28" t="s">
        <v>56</v>
      </c>
      <c r="B10" s="16">
        <v>22.56</v>
      </c>
      <c r="C10" s="17">
        <v>42098</v>
      </c>
      <c r="D10" s="17">
        <v>42103</v>
      </c>
      <c r="E10" s="17"/>
      <c r="F10" s="17"/>
      <c r="G10" s="1">
        <f t="shared" si="0"/>
        <v>5</v>
      </c>
      <c r="H10" s="16">
        <f t="shared" si="1"/>
        <v>112.8</v>
      </c>
    </row>
    <row r="11" spans="1:8" ht="15">
      <c r="A11" s="28" t="s">
        <v>57</v>
      </c>
      <c r="B11" s="16">
        <v>440</v>
      </c>
      <c r="C11" s="17">
        <v>42095</v>
      </c>
      <c r="D11" s="17">
        <v>42103</v>
      </c>
      <c r="E11" s="17"/>
      <c r="F11" s="17"/>
      <c r="G11" s="1">
        <f t="shared" si="0"/>
        <v>8</v>
      </c>
      <c r="H11" s="16">
        <f t="shared" si="1"/>
        <v>3520</v>
      </c>
    </row>
    <row r="12" spans="1:8" ht="15">
      <c r="A12" s="28" t="s">
        <v>59</v>
      </c>
      <c r="B12" s="16">
        <v>63.03</v>
      </c>
      <c r="C12" s="17">
        <v>42102</v>
      </c>
      <c r="D12" s="17">
        <v>42103</v>
      </c>
      <c r="E12" s="17"/>
      <c r="F12" s="17"/>
      <c r="G12" s="1">
        <f t="shared" si="0"/>
        <v>1</v>
      </c>
      <c r="H12" s="16">
        <f t="shared" si="1"/>
        <v>63.03</v>
      </c>
    </row>
    <row r="13" spans="1:8" ht="15">
      <c r="A13" s="28" t="s">
        <v>60</v>
      </c>
      <c r="B13" s="16">
        <v>189.47</v>
      </c>
      <c r="C13" s="17">
        <v>42097</v>
      </c>
      <c r="D13" s="17">
        <v>42103</v>
      </c>
      <c r="E13" s="17"/>
      <c r="F13" s="17"/>
      <c r="G13" s="1">
        <f t="shared" si="0"/>
        <v>6</v>
      </c>
      <c r="H13" s="16">
        <f t="shared" si="1"/>
        <v>1136.82</v>
      </c>
    </row>
    <row r="14" spans="1:8" ht="15">
      <c r="A14" s="28" t="s">
        <v>64</v>
      </c>
      <c r="B14" s="16">
        <v>55.32</v>
      </c>
      <c r="C14" s="17">
        <v>42104</v>
      </c>
      <c r="D14" s="17">
        <v>42103</v>
      </c>
      <c r="E14" s="17"/>
      <c r="F14" s="17"/>
      <c r="G14" s="1">
        <f t="shared" si="0"/>
        <v>-1</v>
      </c>
      <c r="H14" s="16">
        <f t="shared" si="1"/>
        <v>-55.32</v>
      </c>
    </row>
    <row r="15" spans="1:8" ht="15">
      <c r="A15" s="28" t="s">
        <v>65</v>
      </c>
      <c r="B15" s="16">
        <v>77</v>
      </c>
      <c r="C15" s="17">
        <v>42105</v>
      </c>
      <c r="D15" s="17">
        <v>42103</v>
      </c>
      <c r="E15" s="17"/>
      <c r="F15" s="17"/>
      <c r="G15" s="1">
        <f t="shared" si="0"/>
        <v>-2</v>
      </c>
      <c r="H15" s="16">
        <f t="shared" si="1"/>
        <v>-154</v>
      </c>
    </row>
    <row r="16" spans="1:8" ht="15">
      <c r="A16" s="28" t="s">
        <v>73</v>
      </c>
      <c r="B16" s="16">
        <v>735</v>
      </c>
      <c r="C16" s="17">
        <v>42125</v>
      </c>
      <c r="D16" s="17">
        <v>42103</v>
      </c>
      <c r="E16" s="17"/>
      <c r="F16" s="17"/>
      <c r="G16" s="1">
        <f t="shared" si="0"/>
        <v>-22</v>
      </c>
      <c r="H16" s="16">
        <f t="shared" si="1"/>
        <v>-16170</v>
      </c>
    </row>
    <row r="17" spans="1:8" ht="15">
      <c r="A17" s="28" t="s">
        <v>74</v>
      </c>
      <c r="B17" s="16">
        <v>166</v>
      </c>
      <c r="C17" s="17">
        <v>42134</v>
      </c>
      <c r="D17" s="17">
        <v>42114</v>
      </c>
      <c r="E17" s="17"/>
      <c r="F17" s="17"/>
      <c r="G17" s="1">
        <f t="shared" si="0"/>
        <v>-20</v>
      </c>
      <c r="H17" s="16">
        <f t="shared" si="1"/>
        <v>-3320</v>
      </c>
    </row>
    <row r="18" spans="1:8" ht="15">
      <c r="A18" s="28" t="s">
        <v>75</v>
      </c>
      <c r="B18" s="16">
        <v>91.8</v>
      </c>
      <c r="C18" s="17">
        <v>42125</v>
      </c>
      <c r="D18" s="17">
        <v>42114</v>
      </c>
      <c r="E18" s="17"/>
      <c r="F18" s="17"/>
      <c r="G18" s="1">
        <f t="shared" si="0"/>
        <v>-11</v>
      </c>
      <c r="H18" s="16">
        <f t="shared" si="1"/>
        <v>-1009.8</v>
      </c>
    </row>
    <row r="19" spans="1:8" ht="15">
      <c r="A19" s="28" t="s">
        <v>72</v>
      </c>
      <c r="B19" s="16">
        <v>3266.5</v>
      </c>
      <c r="C19" s="17">
        <v>42121</v>
      </c>
      <c r="D19" s="17">
        <v>42114</v>
      </c>
      <c r="E19" s="17"/>
      <c r="F19" s="17"/>
      <c r="G19" s="1">
        <f t="shared" si="0"/>
        <v>-7</v>
      </c>
      <c r="H19" s="16">
        <f t="shared" si="1"/>
        <v>-22865.5</v>
      </c>
    </row>
    <row r="20" spans="1:8" ht="15">
      <c r="A20" s="28" t="s">
        <v>76</v>
      </c>
      <c r="B20" s="16">
        <v>572</v>
      </c>
      <c r="C20" s="17">
        <v>42138</v>
      </c>
      <c r="D20" s="17">
        <v>42114</v>
      </c>
      <c r="E20" s="17"/>
      <c r="F20" s="17"/>
      <c r="G20" s="1">
        <f t="shared" si="0"/>
        <v>-24</v>
      </c>
      <c r="H20" s="16">
        <f t="shared" si="1"/>
        <v>-13728</v>
      </c>
    </row>
    <row r="21" spans="1:8" ht="15">
      <c r="A21" s="28" t="s">
        <v>77</v>
      </c>
      <c r="B21" s="16">
        <v>735</v>
      </c>
      <c r="C21" s="17">
        <v>42138</v>
      </c>
      <c r="D21" s="17">
        <v>42114</v>
      </c>
      <c r="E21" s="17"/>
      <c r="F21" s="17"/>
      <c r="G21" s="1">
        <f t="shared" si="0"/>
        <v>-24</v>
      </c>
      <c r="H21" s="16">
        <f t="shared" si="1"/>
        <v>-17640</v>
      </c>
    </row>
    <row r="22" spans="1:8" ht="15">
      <c r="A22" s="28" t="s">
        <v>78</v>
      </c>
      <c r="B22" s="16">
        <v>400</v>
      </c>
      <c r="C22" s="17">
        <v>42138</v>
      </c>
      <c r="D22" s="17">
        <v>42114</v>
      </c>
      <c r="E22" s="17"/>
      <c r="F22" s="17"/>
      <c r="G22" s="1">
        <f t="shared" si="0"/>
        <v>-24</v>
      </c>
      <c r="H22" s="16">
        <f t="shared" si="1"/>
        <v>-9600</v>
      </c>
    </row>
    <row r="23" spans="1:8" ht="15">
      <c r="A23" s="28" t="s">
        <v>79</v>
      </c>
      <c r="B23" s="16">
        <v>551</v>
      </c>
      <c r="C23" s="17">
        <v>42140</v>
      </c>
      <c r="D23" s="17">
        <v>42114</v>
      </c>
      <c r="E23" s="17"/>
      <c r="F23" s="17"/>
      <c r="G23" s="1">
        <f t="shared" si="0"/>
        <v>-26</v>
      </c>
      <c r="H23" s="16">
        <f t="shared" si="1"/>
        <v>-14326</v>
      </c>
    </row>
    <row r="24" spans="1:8" ht="15">
      <c r="A24" s="28" t="s">
        <v>80</v>
      </c>
      <c r="B24" s="16">
        <v>470.25</v>
      </c>
      <c r="C24" s="17">
        <v>42141</v>
      </c>
      <c r="D24" s="17">
        <v>42114</v>
      </c>
      <c r="E24" s="17"/>
      <c r="F24" s="17"/>
      <c r="G24" s="1">
        <f t="shared" si="0"/>
        <v>-27</v>
      </c>
      <c r="H24" s="16">
        <f t="shared" si="1"/>
        <v>-12696.75</v>
      </c>
    </row>
    <row r="25" spans="1:8" ht="15">
      <c r="A25" s="28" t="s">
        <v>81</v>
      </c>
      <c r="B25" s="16">
        <v>386.28</v>
      </c>
      <c r="C25" s="17">
        <v>42126</v>
      </c>
      <c r="D25" s="17">
        <v>42114</v>
      </c>
      <c r="E25" s="17"/>
      <c r="F25" s="17"/>
      <c r="G25" s="1">
        <f t="shared" si="0"/>
        <v>-12</v>
      </c>
      <c r="H25" s="16">
        <f t="shared" si="1"/>
        <v>-4635.36</v>
      </c>
    </row>
    <row r="26" spans="1:8" ht="15">
      <c r="A26" s="28" t="s">
        <v>82</v>
      </c>
      <c r="B26" s="16">
        <v>6818</v>
      </c>
      <c r="C26" s="17">
        <v>42142</v>
      </c>
      <c r="D26" s="17">
        <v>42114</v>
      </c>
      <c r="E26" s="17"/>
      <c r="F26" s="17"/>
      <c r="G26" s="1">
        <f t="shared" si="0"/>
        <v>-28</v>
      </c>
      <c r="H26" s="16">
        <f t="shared" si="1"/>
        <v>-190904</v>
      </c>
    </row>
    <row r="27" spans="1:8" ht="15">
      <c r="A27" s="28" t="s">
        <v>83</v>
      </c>
      <c r="B27" s="16">
        <v>3656.5</v>
      </c>
      <c r="C27" s="17">
        <v>42142</v>
      </c>
      <c r="D27" s="17">
        <v>42114</v>
      </c>
      <c r="E27" s="17"/>
      <c r="F27" s="17"/>
      <c r="G27" s="1">
        <f t="shared" si="0"/>
        <v>-28</v>
      </c>
      <c r="H27" s="16">
        <f t="shared" si="1"/>
        <v>-102382</v>
      </c>
    </row>
    <row r="28" spans="1:8" ht="15">
      <c r="A28" s="28" t="s">
        <v>84</v>
      </c>
      <c r="B28" s="16">
        <v>460.59</v>
      </c>
      <c r="C28" s="17">
        <v>42132</v>
      </c>
      <c r="D28" s="17">
        <v>42114</v>
      </c>
      <c r="E28" s="17"/>
      <c r="F28" s="17"/>
      <c r="G28" s="1">
        <f t="shared" si="0"/>
        <v>-18</v>
      </c>
      <c r="H28" s="16">
        <f t="shared" si="1"/>
        <v>-8290.619999999999</v>
      </c>
    </row>
    <row r="29" spans="1:8" ht="15">
      <c r="A29" s="28" t="s">
        <v>85</v>
      </c>
      <c r="B29" s="16">
        <v>10580</v>
      </c>
      <c r="C29" s="17">
        <v>42141</v>
      </c>
      <c r="D29" s="17">
        <v>42114</v>
      </c>
      <c r="E29" s="17"/>
      <c r="F29" s="17"/>
      <c r="G29" s="1">
        <f t="shared" si="0"/>
        <v>-27</v>
      </c>
      <c r="H29" s="16">
        <f t="shared" si="1"/>
        <v>-285660</v>
      </c>
    </row>
    <row r="30" spans="1:8" ht="15">
      <c r="A30" s="28" t="s">
        <v>86</v>
      </c>
      <c r="B30" s="16">
        <v>946</v>
      </c>
      <c r="C30" s="17">
        <v>42135</v>
      </c>
      <c r="D30" s="17">
        <v>42118</v>
      </c>
      <c r="E30" s="17"/>
      <c r="F30" s="17"/>
      <c r="G30" s="1">
        <f t="shared" si="0"/>
        <v>-17</v>
      </c>
      <c r="H30" s="16">
        <f t="shared" si="1"/>
        <v>-16082</v>
      </c>
    </row>
    <row r="31" spans="1:8" ht="15">
      <c r="A31" s="28" t="s">
        <v>87</v>
      </c>
      <c r="B31" s="16">
        <v>80</v>
      </c>
      <c r="C31" s="17">
        <v>42140</v>
      </c>
      <c r="D31" s="17">
        <v>42118</v>
      </c>
      <c r="E31" s="17"/>
      <c r="F31" s="17"/>
      <c r="G31" s="1">
        <f t="shared" si="0"/>
        <v>-22</v>
      </c>
      <c r="H31" s="16">
        <f t="shared" si="1"/>
        <v>-1760</v>
      </c>
    </row>
    <row r="32" spans="1:8" ht="15">
      <c r="A32" s="28" t="s">
        <v>88</v>
      </c>
      <c r="B32" s="16">
        <v>144</v>
      </c>
      <c r="C32" s="17">
        <v>42158</v>
      </c>
      <c r="D32" s="17">
        <v>42129</v>
      </c>
      <c r="E32" s="17"/>
      <c r="F32" s="17"/>
      <c r="G32" s="1">
        <f t="shared" si="0"/>
        <v>-29</v>
      </c>
      <c r="H32" s="16">
        <f t="shared" si="1"/>
        <v>-4176</v>
      </c>
    </row>
    <row r="33" spans="1:8" ht="15">
      <c r="A33" s="28" t="s">
        <v>89</v>
      </c>
      <c r="B33" s="16">
        <v>259.8</v>
      </c>
      <c r="C33" s="17">
        <v>42148</v>
      </c>
      <c r="D33" s="17">
        <v>42129</v>
      </c>
      <c r="E33" s="17"/>
      <c r="F33" s="17"/>
      <c r="G33" s="1">
        <f t="shared" si="0"/>
        <v>-19</v>
      </c>
      <c r="H33" s="16">
        <f t="shared" si="1"/>
        <v>-4936.2</v>
      </c>
    </row>
    <row r="34" spans="1:8" ht="15">
      <c r="A34" s="28" t="s">
        <v>90</v>
      </c>
      <c r="B34" s="16">
        <v>4111.25</v>
      </c>
      <c r="C34" s="17">
        <v>42158</v>
      </c>
      <c r="D34" s="17">
        <v>42129</v>
      </c>
      <c r="E34" s="17"/>
      <c r="F34" s="17"/>
      <c r="G34" s="1">
        <f t="shared" si="0"/>
        <v>-29</v>
      </c>
      <c r="H34" s="16">
        <f t="shared" si="1"/>
        <v>-119226.25</v>
      </c>
    </row>
    <row r="35" spans="1:8" ht="15">
      <c r="A35" s="28" t="s">
        <v>91</v>
      </c>
      <c r="B35" s="16">
        <v>55.49</v>
      </c>
      <c r="C35" s="17">
        <v>42160</v>
      </c>
      <c r="D35" s="17">
        <v>42132</v>
      </c>
      <c r="E35" s="17"/>
      <c r="F35" s="17"/>
      <c r="G35" s="1">
        <f t="shared" si="0"/>
        <v>-28</v>
      </c>
      <c r="H35" s="16">
        <f t="shared" si="1"/>
        <v>-1553.72</v>
      </c>
    </row>
    <row r="36" spans="1:8" ht="15">
      <c r="A36" s="28" t="s">
        <v>92</v>
      </c>
      <c r="B36" s="16">
        <v>10181</v>
      </c>
      <c r="C36" s="17">
        <v>42158</v>
      </c>
      <c r="D36" s="17">
        <v>42132</v>
      </c>
      <c r="E36" s="17"/>
      <c r="F36" s="17"/>
      <c r="G36" s="1">
        <f t="shared" si="0"/>
        <v>-26</v>
      </c>
      <c r="H36" s="16">
        <f t="shared" si="1"/>
        <v>-264706</v>
      </c>
    </row>
    <row r="37" spans="1:8" ht="15">
      <c r="A37" s="28" t="s">
        <v>93</v>
      </c>
      <c r="B37" s="16">
        <v>27.09</v>
      </c>
      <c r="C37" s="17">
        <v>42162</v>
      </c>
      <c r="D37" s="17">
        <v>42132</v>
      </c>
      <c r="E37" s="17"/>
      <c r="F37" s="17"/>
      <c r="G37" s="1">
        <f t="shared" si="0"/>
        <v>-30</v>
      </c>
      <c r="H37" s="16">
        <f t="shared" si="1"/>
        <v>-812.7</v>
      </c>
    </row>
    <row r="38" spans="1:8" ht="15">
      <c r="A38" s="28" t="s">
        <v>94</v>
      </c>
      <c r="B38" s="16">
        <v>43.99</v>
      </c>
      <c r="C38" s="17">
        <v>42162</v>
      </c>
      <c r="D38" s="17">
        <v>42132</v>
      </c>
      <c r="E38" s="17"/>
      <c r="F38" s="17"/>
      <c r="G38" s="1">
        <f t="shared" si="0"/>
        <v>-30</v>
      </c>
      <c r="H38" s="16">
        <f t="shared" si="1"/>
        <v>-1319.7</v>
      </c>
    </row>
    <row r="39" spans="1:8" ht="15">
      <c r="A39" s="28" t="s">
        <v>95</v>
      </c>
      <c r="B39" s="16">
        <v>81.66</v>
      </c>
      <c r="C39" s="17">
        <v>42158</v>
      </c>
      <c r="D39" s="17">
        <v>42132</v>
      </c>
      <c r="E39" s="17"/>
      <c r="F39" s="17"/>
      <c r="G39" s="1">
        <f t="shared" si="0"/>
        <v>-26</v>
      </c>
      <c r="H39" s="16">
        <f t="shared" si="1"/>
        <v>-2123.16</v>
      </c>
    </row>
    <row r="40" spans="1:8" ht="15">
      <c r="A40" s="28" t="s">
        <v>96</v>
      </c>
      <c r="B40" s="16">
        <v>5040</v>
      </c>
      <c r="C40" s="17">
        <v>42163</v>
      </c>
      <c r="D40" s="17">
        <v>42139</v>
      </c>
      <c r="E40" s="17"/>
      <c r="F40" s="17"/>
      <c r="G40" s="1">
        <f t="shared" si="0"/>
        <v>-24</v>
      </c>
      <c r="H40" s="16">
        <f t="shared" si="1"/>
        <v>-120960</v>
      </c>
    </row>
    <row r="41" spans="1:8" ht="15">
      <c r="A41" s="28" t="s">
        <v>97</v>
      </c>
      <c r="B41" s="16">
        <v>450</v>
      </c>
      <c r="C41" s="17">
        <v>42159</v>
      </c>
      <c r="D41" s="17">
        <v>42139</v>
      </c>
      <c r="E41" s="17"/>
      <c r="F41" s="17"/>
      <c r="G41" s="1">
        <f t="shared" si="0"/>
        <v>-20</v>
      </c>
      <c r="H41" s="16">
        <f t="shared" si="1"/>
        <v>-9000</v>
      </c>
    </row>
    <row r="42" spans="1:8" ht="15">
      <c r="A42" s="28" t="s">
        <v>98</v>
      </c>
      <c r="B42" s="16">
        <v>251.16</v>
      </c>
      <c r="C42" s="17">
        <v>42159</v>
      </c>
      <c r="D42" s="17">
        <v>42139</v>
      </c>
      <c r="E42" s="17"/>
      <c r="F42" s="17"/>
      <c r="G42" s="1">
        <f t="shared" si="0"/>
        <v>-20</v>
      </c>
      <c r="H42" s="16">
        <f t="shared" si="1"/>
        <v>-5023.2</v>
      </c>
    </row>
    <row r="43" spans="1:8" ht="15">
      <c r="A43" s="28" t="s">
        <v>99</v>
      </c>
      <c r="B43" s="16">
        <v>466.8</v>
      </c>
      <c r="C43" s="17">
        <v>42167</v>
      </c>
      <c r="D43" s="17">
        <v>42139</v>
      </c>
      <c r="E43" s="17"/>
      <c r="F43" s="17"/>
      <c r="G43" s="1">
        <f t="shared" si="0"/>
        <v>-28</v>
      </c>
      <c r="H43" s="16">
        <f t="shared" si="1"/>
        <v>-13070.4</v>
      </c>
    </row>
    <row r="44" spans="1:8" ht="15">
      <c r="A44" s="28" t="s">
        <v>100</v>
      </c>
      <c r="B44" s="16">
        <v>901.15</v>
      </c>
      <c r="C44" s="17">
        <v>42166</v>
      </c>
      <c r="D44" s="17">
        <v>42139</v>
      </c>
      <c r="E44" s="17"/>
      <c r="F44" s="17"/>
      <c r="G44" s="1">
        <f t="shared" si="0"/>
        <v>-27</v>
      </c>
      <c r="H44" s="16">
        <f t="shared" si="1"/>
        <v>-24331.05</v>
      </c>
    </row>
    <row r="45" spans="1:8" ht="15">
      <c r="A45" s="28" t="s">
        <v>101</v>
      </c>
      <c r="B45" s="16">
        <v>144</v>
      </c>
      <c r="C45" s="17">
        <v>42174</v>
      </c>
      <c r="D45" s="17">
        <v>42146</v>
      </c>
      <c r="E45" s="17"/>
      <c r="F45" s="17"/>
      <c r="G45" s="1">
        <f t="shared" si="0"/>
        <v>-28</v>
      </c>
      <c r="H45" s="16">
        <f t="shared" si="1"/>
        <v>-4032</v>
      </c>
    </row>
    <row r="46" spans="1:8" ht="15">
      <c r="A46" s="28" t="s">
        <v>102</v>
      </c>
      <c r="B46" s="16">
        <v>550</v>
      </c>
      <c r="C46" s="17">
        <v>42173</v>
      </c>
      <c r="D46" s="17">
        <v>42146</v>
      </c>
      <c r="E46" s="17"/>
      <c r="F46" s="17"/>
      <c r="G46" s="1">
        <f t="shared" si="0"/>
        <v>-27</v>
      </c>
      <c r="H46" s="16">
        <f t="shared" si="1"/>
        <v>-14850</v>
      </c>
    </row>
    <row r="47" spans="1:8" ht="15">
      <c r="A47" s="28" t="s">
        <v>103</v>
      </c>
      <c r="B47" s="16">
        <v>903</v>
      </c>
      <c r="C47" s="17">
        <v>42170</v>
      </c>
      <c r="D47" s="17">
        <v>42146</v>
      </c>
      <c r="E47" s="17"/>
      <c r="F47" s="17"/>
      <c r="G47" s="1">
        <f t="shared" si="0"/>
        <v>-24</v>
      </c>
      <c r="H47" s="16">
        <f t="shared" si="1"/>
        <v>-21672</v>
      </c>
    </row>
    <row r="48" spans="1:8" ht="15">
      <c r="A48" s="28" t="s">
        <v>104</v>
      </c>
      <c r="B48" s="16">
        <v>1032.79</v>
      </c>
      <c r="C48" s="17">
        <v>42174</v>
      </c>
      <c r="D48" s="17">
        <v>42146</v>
      </c>
      <c r="E48" s="17"/>
      <c r="F48" s="17"/>
      <c r="G48" s="1">
        <f t="shared" si="0"/>
        <v>-28</v>
      </c>
      <c r="H48" s="16">
        <f t="shared" si="1"/>
        <v>-28918.12</v>
      </c>
    </row>
    <row r="49" spans="1:8" ht="15">
      <c r="A49" s="28" t="s">
        <v>105</v>
      </c>
      <c r="B49" s="16">
        <v>934.6</v>
      </c>
      <c r="C49" s="17">
        <v>42147</v>
      </c>
      <c r="D49" s="17">
        <v>42146</v>
      </c>
      <c r="E49" s="17"/>
      <c r="F49" s="17"/>
      <c r="G49" s="1">
        <f t="shared" si="0"/>
        <v>-1</v>
      </c>
      <c r="H49" s="16">
        <f t="shared" si="1"/>
        <v>-934.6</v>
      </c>
    </row>
    <row r="50" spans="1:8" ht="15">
      <c r="A50" s="28" t="s">
        <v>106</v>
      </c>
      <c r="B50" s="16">
        <v>148.86</v>
      </c>
      <c r="C50" s="17">
        <v>42181</v>
      </c>
      <c r="D50" s="17">
        <v>42159</v>
      </c>
      <c r="E50" s="17"/>
      <c r="F50" s="17"/>
      <c r="G50" s="1">
        <f t="shared" si="0"/>
        <v>-22</v>
      </c>
      <c r="H50" s="16">
        <f t="shared" si="1"/>
        <v>-3274.92</v>
      </c>
    </row>
    <row r="51" spans="1:8" ht="15">
      <c r="A51" s="28" t="s">
        <v>107</v>
      </c>
      <c r="B51" s="16">
        <v>260.66</v>
      </c>
      <c r="C51" s="17">
        <v>42181</v>
      </c>
      <c r="D51" s="17">
        <v>42159</v>
      </c>
      <c r="E51" s="17"/>
      <c r="F51" s="17"/>
      <c r="G51" s="1">
        <f t="shared" si="0"/>
        <v>-22</v>
      </c>
      <c r="H51" s="16">
        <f t="shared" si="1"/>
        <v>-5734.52</v>
      </c>
    </row>
    <row r="52" spans="1:8" ht="15">
      <c r="A52" s="28" t="s">
        <v>108</v>
      </c>
      <c r="B52" s="16">
        <v>845</v>
      </c>
      <c r="C52" s="17">
        <v>42183</v>
      </c>
      <c r="D52" s="17">
        <v>42159</v>
      </c>
      <c r="E52" s="17"/>
      <c r="F52" s="17"/>
      <c r="G52" s="1">
        <f t="shared" si="0"/>
        <v>-24</v>
      </c>
      <c r="H52" s="16">
        <f t="shared" si="1"/>
        <v>-20280</v>
      </c>
    </row>
    <row r="53" spans="1:8" ht="15">
      <c r="A53" s="28" t="s">
        <v>109</v>
      </c>
      <c r="B53" s="16">
        <v>550</v>
      </c>
      <c r="C53" s="17">
        <v>42190</v>
      </c>
      <c r="D53" s="17">
        <v>42166</v>
      </c>
      <c r="E53" s="17"/>
      <c r="F53" s="17"/>
      <c r="G53" s="1">
        <f t="shared" si="0"/>
        <v>-24</v>
      </c>
      <c r="H53" s="16">
        <f t="shared" si="1"/>
        <v>-13200</v>
      </c>
    </row>
    <row r="54" spans="1:8" ht="15">
      <c r="A54" s="28" t="s">
        <v>110</v>
      </c>
      <c r="B54" s="16">
        <v>17.72</v>
      </c>
      <c r="C54" s="17">
        <v>42194</v>
      </c>
      <c r="D54" s="17">
        <v>42166</v>
      </c>
      <c r="E54" s="17"/>
      <c r="F54" s="17"/>
      <c r="G54" s="1">
        <f t="shared" si="0"/>
        <v>-28</v>
      </c>
      <c r="H54" s="16">
        <f t="shared" si="1"/>
        <v>-496.15999999999997</v>
      </c>
    </row>
    <row r="55" spans="1:8" ht="15">
      <c r="A55" s="28" t="s">
        <v>111</v>
      </c>
      <c r="B55" s="16">
        <v>3500</v>
      </c>
      <c r="C55" s="17">
        <v>42190</v>
      </c>
      <c r="D55" s="17">
        <v>42166</v>
      </c>
      <c r="E55" s="17"/>
      <c r="F55" s="17"/>
      <c r="G55" s="1">
        <f t="shared" si="0"/>
        <v>-24</v>
      </c>
      <c r="H55" s="16">
        <f t="shared" si="1"/>
        <v>-84000</v>
      </c>
    </row>
    <row r="56" spans="1:8" ht="15">
      <c r="A56" s="28" t="s">
        <v>111</v>
      </c>
      <c r="B56" s="16">
        <v>2</v>
      </c>
      <c r="C56" s="17">
        <v>42190</v>
      </c>
      <c r="D56" s="17">
        <v>42166</v>
      </c>
      <c r="E56" s="17"/>
      <c r="F56" s="17"/>
      <c r="G56" s="1">
        <f t="shared" si="0"/>
        <v>-24</v>
      </c>
      <c r="H56" s="16">
        <f t="shared" si="1"/>
        <v>-48</v>
      </c>
    </row>
    <row r="57" spans="1:8" ht="15">
      <c r="A57" s="28" t="s">
        <v>112</v>
      </c>
      <c r="B57" s="16">
        <v>230</v>
      </c>
      <c r="C57" s="17">
        <v>42177</v>
      </c>
      <c r="D57" s="17">
        <v>42166</v>
      </c>
      <c r="E57" s="17"/>
      <c r="F57" s="17"/>
      <c r="G57" s="1">
        <f t="shared" si="0"/>
        <v>-11</v>
      </c>
      <c r="H57" s="16">
        <f t="shared" si="1"/>
        <v>-2530</v>
      </c>
    </row>
    <row r="58" spans="1:8" ht="15">
      <c r="A58" s="28" t="s">
        <v>113</v>
      </c>
      <c r="B58" s="16">
        <v>375</v>
      </c>
      <c r="C58" s="17">
        <v>42188</v>
      </c>
      <c r="D58" s="17">
        <v>42166</v>
      </c>
      <c r="E58" s="17"/>
      <c r="F58" s="17"/>
      <c r="G58" s="1">
        <f t="shared" si="0"/>
        <v>-22</v>
      </c>
      <c r="H58" s="16">
        <f t="shared" si="1"/>
        <v>-8250</v>
      </c>
    </row>
    <row r="59" spans="1:8" ht="15">
      <c r="A59" s="28" t="s">
        <v>114</v>
      </c>
      <c r="B59" s="16">
        <v>96.7</v>
      </c>
      <c r="C59" s="17">
        <v>42193</v>
      </c>
      <c r="D59" s="17">
        <v>42166</v>
      </c>
      <c r="E59" s="17"/>
      <c r="F59" s="17"/>
      <c r="G59" s="1">
        <f t="shared" si="0"/>
        <v>-27</v>
      </c>
      <c r="H59" s="16">
        <f t="shared" si="1"/>
        <v>-2610.9</v>
      </c>
    </row>
    <row r="60" spans="1:8" ht="15">
      <c r="A60" s="28" t="s">
        <v>115</v>
      </c>
      <c r="B60" s="16">
        <v>60</v>
      </c>
      <c r="C60" s="17">
        <v>42190</v>
      </c>
      <c r="D60" s="17">
        <v>42166</v>
      </c>
      <c r="E60" s="17"/>
      <c r="F60" s="17"/>
      <c r="G60" s="1">
        <f t="shared" si="0"/>
        <v>-24</v>
      </c>
      <c r="H60" s="16">
        <f t="shared" si="1"/>
        <v>-1440</v>
      </c>
    </row>
    <row r="61" spans="1:8" ht="15">
      <c r="A61" s="28" t="s">
        <v>116</v>
      </c>
      <c r="B61" s="16">
        <v>360</v>
      </c>
      <c r="C61" s="17">
        <v>42190</v>
      </c>
      <c r="D61" s="17">
        <v>42166</v>
      </c>
      <c r="E61" s="17"/>
      <c r="F61" s="17"/>
      <c r="G61" s="1">
        <f t="shared" si="0"/>
        <v>-24</v>
      </c>
      <c r="H61" s="16">
        <f t="shared" si="1"/>
        <v>-8640</v>
      </c>
    </row>
    <row r="62" spans="1:8" ht="15">
      <c r="A62" s="28" t="s">
        <v>117</v>
      </c>
      <c r="B62" s="16">
        <v>780</v>
      </c>
      <c r="C62" s="17">
        <v>42198</v>
      </c>
      <c r="D62" s="17">
        <v>42171</v>
      </c>
      <c r="E62" s="17"/>
      <c r="F62" s="17"/>
      <c r="G62" s="1">
        <f t="shared" si="0"/>
        <v>-27</v>
      </c>
      <c r="H62" s="16">
        <f t="shared" si="1"/>
        <v>-21060</v>
      </c>
    </row>
    <row r="63" spans="1:8" ht="15">
      <c r="A63" s="28" t="s">
        <v>118</v>
      </c>
      <c r="B63" s="16">
        <v>279</v>
      </c>
      <c r="C63" s="17">
        <v>42200</v>
      </c>
      <c r="D63" s="17">
        <v>42171</v>
      </c>
      <c r="E63" s="17"/>
      <c r="F63" s="17"/>
      <c r="G63" s="1">
        <f t="shared" si="0"/>
        <v>-29</v>
      </c>
      <c r="H63" s="16">
        <f t="shared" si="1"/>
        <v>-8091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21317.710000000006</v>
      </c>
      <c r="C1">
        <f>COUNTA(A4:A203)</f>
        <v>30</v>
      </c>
      <c r="G1" s="20">
        <f>IF(B1&lt;&gt;0,H1/B1,0)</f>
        <v>-19.474534084570994</v>
      </c>
      <c r="H1" s="19">
        <f>SUM(H4:H195)</f>
        <v>-415152.47000000003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119</v>
      </c>
      <c r="B4" s="16">
        <v>240.88</v>
      </c>
      <c r="C4" s="17">
        <v>42201</v>
      </c>
      <c r="D4" s="17">
        <v>42192</v>
      </c>
      <c r="E4" s="17"/>
      <c r="F4" s="17"/>
      <c r="G4" s="1">
        <f>D4-C4-(F4-E4)</f>
        <v>-9</v>
      </c>
      <c r="H4" s="16">
        <f>B4*G4</f>
        <v>-2167.92</v>
      </c>
    </row>
    <row r="5" spans="1:8" ht="15">
      <c r="A5" s="28" t="s">
        <v>120</v>
      </c>
      <c r="B5" s="16">
        <v>109</v>
      </c>
      <c r="C5" s="17">
        <v>42208</v>
      </c>
      <c r="D5" s="17">
        <v>42192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-1744</v>
      </c>
    </row>
    <row r="6" spans="1:8" ht="15">
      <c r="A6" s="28" t="s">
        <v>121</v>
      </c>
      <c r="B6" s="16">
        <v>2250</v>
      </c>
      <c r="C6" s="17">
        <v>42209</v>
      </c>
      <c r="D6" s="17">
        <v>42192</v>
      </c>
      <c r="E6" s="17"/>
      <c r="F6" s="17"/>
      <c r="G6" s="1">
        <f t="shared" si="0"/>
        <v>-17</v>
      </c>
      <c r="H6" s="16">
        <f t="shared" si="1"/>
        <v>-38250</v>
      </c>
    </row>
    <row r="7" spans="1:8" ht="15">
      <c r="A7" s="28" t="s">
        <v>122</v>
      </c>
      <c r="B7" s="16">
        <v>1089.42</v>
      </c>
      <c r="C7" s="17">
        <v>42208</v>
      </c>
      <c r="D7" s="17">
        <v>42192</v>
      </c>
      <c r="E7" s="17"/>
      <c r="F7" s="17"/>
      <c r="G7" s="1">
        <f t="shared" si="0"/>
        <v>-16</v>
      </c>
      <c r="H7" s="16">
        <f t="shared" si="1"/>
        <v>-17430.72</v>
      </c>
    </row>
    <row r="8" spans="1:8" ht="15">
      <c r="A8" s="28" t="s">
        <v>123</v>
      </c>
      <c r="B8" s="16">
        <v>487.56</v>
      </c>
      <c r="C8" s="17">
        <v>42211</v>
      </c>
      <c r="D8" s="17">
        <v>42192</v>
      </c>
      <c r="E8" s="17"/>
      <c r="F8" s="17"/>
      <c r="G8" s="1">
        <f t="shared" si="0"/>
        <v>-19</v>
      </c>
      <c r="H8" s="16">
        <f t="shared" si="1"/>
        <v>-9263.64</v>
      </c>
    </row>
    <row r="9" spans="1:8" ht="15">
      <c r="A9" s="28" t="s">
        <v>124</v>
      </c>
      <c r="B9" s="16">
        <v>250.32</v>
      </c>
      <c r="C9" s="17">
        <v>42211</v>
      </c>
      <c r="D9" s="17">
        <v>42192</v>
      </c>
      <c r="E9" s="17"/>
      <c r="F9" s="17"/>
      <c r="G9" s="1">
        <f t="shared" si="0"/>
        <v>-19</v>
      </c>
      <c r="H9" s="16">
        <f t="shared" si="1"/>
        <v>-4756.08</v>
      </c>
    </row>
    <row r="10" spans="1:8" ht="15">
      <c r="A10" s="28" t="s">
        <v>125</v>
      </c>
      <c r="B10" s="16">
        <v>99.9</v>
      </c>
      <c r="C10" s="17">
        <v>42211</v>
      </c>
      <c r="D10" s="17">
        <v>42192</v>
      </c>
      <c r="E10" s="17"/>
      <c r="F10" s="17"/>
      <c r="G10" s="1">
        <f t="shared" si="0"/>
        <v>-19</v>
      </c>
      <c r="H10" s="16">
        <f t="shared" si="1"/>
        <v>-1898.1000000000001</v>
      </c>
    </row>
    <row r="11" spans="1:8" ht="15">
      <c r="A11" s="28" t="s">
        <v>126</v>
      </c>
      <c r="B11" s="16">
        <v>99.9</v>
      </c>
      <c r="C11" s="17">
        <v>42211</v>
      </c>
      <c r="D11" s="17">
        <v>42192</v>
      </c>
      <c r="E11" s="17"/>
      <c r="F11" s="17"/>
      <c r="G11" s="1">
        <f t="shared" si="0"/>
        <v>-19</v>
      </c>
      <c r="H11" s="16">
        <f t="shared" si="1"/>
        <v>-1898.1000000000001</v>
      </c>
    </row>
    <row r="12" spans="1:8" ht="15">
      <c r="A12" s="28" t="s">
        <v>127</v>
      </c>
      <c r="B12" s="16">
        <v>99.9</v>
      </c>
      <c r="C12" s="17">
        <v>42211</v>
      </c>
      <c r="D12" s="17">
        <v>42192</v>
      </c>
      <c r="E12" s="17"/>
      <c r="F12" s="17"/>
      <c r="G12" s="1">
        <f t="shared" si="0"/>
        <v>-19</v>
      </c>
      <c r="H12" s="16">
        <f t="shared" si="1"/>
        <v>-1898.1000000000001</v>
      </c>
    </row>
    <row r="13" spans="1:8" ht="15">
      <c r="A13" s="28" t="s">
        <v>128</v>
      </c>
      <c r="B13" s="16">
        <v>723</v>
      </c>
      <c r="C13" s="17">
        <v>42215</v>
      </c>
      <c r="D13" s="17">
        <v>42192</v>
      </c>
      <c r="E13" s="17"/>
      <c r="F13" s="17"/>
      <c r="G13" s="1">
        <f t="shared" si="0"/>
        <v>-23</v>
      </c>
      <c r="H13" s="16">
        <f t="shared" si="1"/>
        <v>-16629</v>
      </c>
    </row>
    <row r="14" spans="1:8" ht="15">
      <c r="A14" s="28" t="s">
        <v>129</v>
      </c>
      <c r="B14" s="16">
        <v>207.56</v>
      </c>
      <c r="C14" s="17">
        <v>42209</v>
      </c>
      <c r="D14" s="17">
        <v>42192</v>
      </c>
      <c r="E14" s="17"/>
      <c r="F14" s="17"/>
      <c r="G14" s="1">
        <f t="shared" si="0"/>
        <v>-17</v>
      </c>
      <c r="H14" s="16">
        <f t="shared" si="1"/>
        <v>-3528.52</v>
      </c>
    </row>
    <row r="15" spans="1:8" ht="15">
      <c r="A15" s="28" t="s">
        <v>130</v>
      </c>
      <c r="B15" s="16">
        <v>1726.14</v>
      </c>
      <c r="C15" s="17">
        <v>42216</v>
      </c>
      <c r="D15" s="17">
        <v>42192</v>
      </c>
      <c r="E15" s="17"/>
      <c r="F15" s="17"/>
      <c r="G15" s="1">
        <f t="shared" si="0"/>
        <v>-24</v>
      </c>
      <c r="H15" s="16">
        <f t="shared" si="1"/>
        <v>-41427.36</v>
      </c>
    </row>
    <row r="16" spans="1:8" ht="15">
      <c r="A16" s="28" t="s">
        <v>131</v>
      </c>
      <c r="B16" s="16">
        <v>327.82</v>
      </c>
      <c r="C16" s="17">
        <v>42217</v>
      </c>
      <c r="D16" s="17">
        <v>42192</v>
      </c>
      <c r="E16" s="17"/>
      <c r="F16" s="17"/>
      <c r="G16" s="1">
        <f t="shared" si="0"/>
        <v>-25</v>
      </c>
      <c r="H16" s="16">
        <f t="shared" si="1"/>
        <v>-8195.5</v>
      </c>
    </row>
    <row r="17" spans="1:8" ht="15">
      <c r="A17" s="28" t="s">
        <v>132</v>
      </c>
      <c r="B17" s="16">
        <v>735</v>
      </c>
      <c r="C17" s="17">
        <v>42222</v>
      </c>
      <c r="D17" s="17">
        <v>42201</v>
      </c>
      <c r="E17" s="17"/>
      <c r="F17" s="17"/>
      <c r="G17" s="1">
        <f t="shared" si="0"/>
        <v>-21</v>
      </c>
      <c r="H17" s="16">
        <f t="shared" si="1"/>
        <v>-15435</v>
      </c>
    </row>
    <row r="18" spans="1:8" ht="15">
      <c r="A18" s="28" t="s">
        <v>133</v>
      </c>
      <c r="B18" s="16">
        <v>1763.52</v>
      </c>
      <c r="C18" s="17">
        <v>42224</v>
      </c>
      <c r="D18" s="17">
        <v>42201</v>
      </c>
      <c r="E18" s="17"/>
      <c r="F18" s="17"/>
      <c r="G18" s="1">
        <f t="shared" si="0"/>
        <v>-23</v>
      </c>
      <c r="H18" s="16">
        <f t="shared" si="1"/>
        <v>-40560.96</v>
      </c>
    </row>
    <row r="19" spans="1:8" ht="15">
      <c r="A19" s="28" t="s">
        <v>134</v>
      </c>
      <c r="B19" s="16">
        <v>1590</v>
      </c>
      <c r="C19" s="17">
        <v>42229</v>
      </c>
      <c r="D19" s="17">
        <v>42201</v>
      </c>
      <c r="E19" s="17"/>
      <c r="F19" s="17"/>
      <c r="G19" s="1">
        <f t="shared" si="0"/>
        <v>-28</v>
      </c>
      <c r="H19" s="16">
        <f t="shared" si="1"/>
        <v>-44520</v>
      </c>
    </row>
    <row r="20" spans="1:8" ht="15">
      <c r="A20" s="28" t="s">
        <v>135</v>
      </c>
      <c r="B20" s="16">
        <v>3586.89</v>
      </c>
      <c r="C20" s="17">
        <v>42212</v>
      </c>
      <c r="D20" s="17">
        <v>42201</v>
      </c>
      <c r="E20" s="17"/>
      <c r="F20" s="17"/>
      <c r="G20" s="1">
        <f t="shared" si="0"/>
        <v>-11</v>
      </c>
      <c r="H20" s="16">
        <f t="shared" si="1"/>
        <v>-39455.79</v>
      </c>
    </row>
    <row r="21" spans="1:8" ht="15">
      <c r="A21" s="28" t="s">
        <v>135</v>
      </c>
      <c r="B21" s="16">
        <v>937.7</v>
      </c>
      <c r="C21" s="17">
        <v>42212</v>
      </c>
      <c r="D21" s="17">
        <v>42201</v>
      </c>
      <c r="E21" s="17"/>
      <c r="F21" s="17"/>
      <c r="G21" s="1">
        <f t="shared" si="0"/>
        <v>-11</v>
      </c>
      <c r="H21" s="16">
        <f t="shared" si="1"/>
        <v>-10314.7</v>
      </c>
    </row>
    <row r="22" spans="1:8" ht="15">
      <c r="A22" s="28" t="s">
        <v>136</v>
      </c>
      <c r="B22" s="16">
        <v>145.96</v>
      </c>
      <c r="C22" s="17">
        <v>42233</v>
      </c>
      <c r="D22" s="17">
        <v>42208</v>
      </c>
      <c r="E22" s="17"/>
      <c r="F22" s="17"/>
      <c r="G22" s="1">
        <f t="shared" si="0"/>
        <v>-25</v>
      </c>
      <c r="H22" s="16">
        <f t="shared" si="1"/>
        <v>-3649</v>
      </c>
    </row>
    <row r="23" spans="1:8" ht="15">
      <c r="A23" s="28" t="s">
        <v>137</v>
      </c>
      <c r="B23" s="16">
        <v>2218</v>
      </c>
      <c r="C23" s="17">
        <v>42236</v>
      </c>
      <c r="D23" s="17">
        <v>42208</v>
      </c>
      <c r="E23" s="17"/>
      <c r="F23" s="17"/>
      <c r="G23" s="1">
        <f t="shared" si="0"/>
        <v>-28</v>
      </c>
      <c r="H23" s="16">
        <f t="shared" si="1"/>
        <v>-62104</v>
      </c>
    </row>
    <row r="24" spans="1:8" ht="15">
      <c r="A24" s="28" t="s">
        <v>138</v>
      </c>
      <c r="B24" s="16">
        <v>150</v>
      </c>
      <c r="C24" s="17">
        <v>42236</v>
      </c>
      <c r="D24" s="17">
        <v>42208</v>
      </c>
      <c r="E24" s="17"/>
      <c r="F24" s="17"/>
      <c r="G24" s="1">
        <f t="shared" si="0"/>
        <v>-28</v>
      </c>
      <c r="H24" s="16">
        <f t="shared" si="1"/>
        <v>-4200</v>
      </c>
    </row>
    <row r="25" spans="1:8" ht="15">
      <c r="A25" s="28" t="s">
        <v>139</v>
      </c>
      <c r="B25" s="16">
        <v>99.9</v>
      </c>
      <c r="C25" s="17">
        <v>42239</v>
      </c>
      <c r="D25" s="17">
        <v>42209</v>
      </c>
      <c r="E25" s="17"/>
      <c r="F25" s="17"/>
      <c r="G25" s="1">
        <f t="shared" si="0"/>
        <v>-30</v>
      </c>
      <c r="H25" s="16">
        <f t="shared" si="1"/>
        <v>-2997</v>
      </c>
    </row>
    <row r="26" spans="1:8" ht="15">
      <c r="A26" s="28" t="s">
        <v>140</v>
      </c>
      <c r="B26" s="16">
        <v>13.74</v>
      </c>
      <c r="C26" s="17">
        <v>42275</v>
      </c>
      <c r="D26" s="17">
        <v>42258</v>
      </c>
      <c r="E26" s="17"/>
      <c r="F26" s="17"/>
      <c r="G26" s="1">
        <f t="shared" si="0"/>
        <v>-17</v>
      </c>
      <c r="H26" s="16">
        <f t="shared" si="1"/>
        <v>-233.58</v>
      </c>
    </row>
    <row r="27" spans="1:8" ht="15">
      <c r="A27" s="28" t="s">
        <v>141</v>
      </c>
      <c r="B27" s="16">
        <v>375</v>
      </c>
      <c r="C27" s="17">
        <v>42278</v>
      </c>
      <c r="D27" s="17">
        <v>42258</v>
      </c>
      <c r="E27" s="17"/>
      <c r="F27" s="17"/>
      <c r="G27" s="1">
        <f t="shared" si="0"/>
        <v>-20</v>
      </c>
      <c r="H27" s="16">
        <f t="shared" si="1"/>
        <v>-7500</v>
      </c>
    </row>
    <row r="28" spans="1:8" ht="15">
      <c r="A28" s="28" t="s">
        <v>142</v>
      </c>
      <c r="B28" s="16">
        <v>573.4</v>
      </c>
      <c r="C28" s="17">
        <v>42275</v>
      </c>
      <c r="D28" s="17">
        <v>42268</v>
      </c>
      <c r="E28" s="17"/>
      <c r="F28" s="17"/>
      <c r="G28" s="1">
        <f t="shared" si="0"/>
        <v>-7</v>
      </c>
      <c r="H28" s="16">
        <f t="shared" si="1"/>
        <v>-4013.7999999999997</v>
      </c>
    </row>
    <row r="29" spans="1:8" ht="15">
      <c r="A29" s="28" t="s">
        <v>143</v>
      </c>
      <c r="B29" s="16">
        <v>699.2</v>
      </c>
      <c r="C29" s="17">
        <v>42291</v>
      </c>
      <c r="D29" s="17">
        <v>42268</v>
      </c>
      <c r="E29" s="17"/>
      <c r="F29" s="17"/>
      <c r="G29" s="1">
        <f t="shared" si="0"/>
        <v>-23</v>
      </c>
      <c r="H29" s="16">
        <f t="shared" si="1"/>
        <v>-16081.6</v>
      </c>
    </row>
    <row r="30" spans="1:8" ht="15">
      <c r="A30" s="28" t="s">
        <v>144</v>
      </c>
      <c r="B30" s="16">
        <v>275</v>
      </c>
      <c r="C30" s="17">
        <v>42291</v>
      </c>
      <c r="D30" s="17">
        <v>42268</v>
      </c>
      <c r="E30" s="17"/>
      <c r="F30" s="17"/>
      <c r="G30" s="1">
        <f t="shared" si="0"/>
        <v>-23</v>
      </c>
      <c r="H30" s="16">
        <f t="shared" si="1"/>
        <v>-6325</v>
      </c>
    </row>
    <row r="31" spans="1:8" ht="15">
      <c r="A31" s="28" t="s">
        <v>145</v>
      </c>
      <c r="B31" s="16">
        <v>109</v>
      </c>
      <c r="C31" s="17">
        <v>42291</v>
      </c>
      <c r="D31" s="17">
        <v>42268</v>
      </c>
      <c r="E31" s="17"/>
      <c r="F31" s="17"/>
      <c r="G31" s="1">
        <f t="shared" si="0"/>
        <v>-23</v>
      </c>
      <c r="H31" s="16">
        <f t="shared" si="1"/>
        <v>-2507</v>
      </c>
    </row>
    <row r="32" spans="1:8" ht="15">
      <c r="A32" s="28" t="s">
        <v>146</v>
      </c>
      <c r="B32" s="16">
        <v>190</v>
      </c>
      <c r="C32" s="17">
        <v>42280</v>
      </c>
      <c r="D32" s="17">
        <v>42268</v>
      </c>
      <c r="E32" s="17"/>
      <c r="F32" s="17"/>
      <c r="G32" s="1">
        <f t="shared" si="0"/>
        <v>-12</v>
      </c>
      <c r="H32" s="16">
        <f t="shared" si="1"/>
        <v>-2280</v>
      </c>
    </row>
    <row r="33" spans="1:8" ht="15">
      <c r="A33" s="28" t="s">
        <v>147</v>
      </c>
      <c r="B33" s="16">
        <v>144</v>
      </c>
      <c r="C33" s="17">
        <v>42295</v>
      </c>
      <c r="D33" s="17">
        <v>42268</v>
      </c>
      <c r="E33" s="17"/>
      <c r="F33" s="17"/>
      <c r="G33" s="1">
        <f t="shared" si="0"/>
        <v>-27</v>
      </c>
      <c r="H33" s="16">
        <f t="shared" si="1"/>
        <v>-3888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76369.45999999999</v>
      </c>
      <c r="C1">
        <f>COUNTA(A4:A203)</f>
        <v>52</v>
      </c>
      <c r="G1" s="20">
        <f>IF(B1&lt;&gt;0,H1/B1,0)</f>
        <v>-23.691452447090764</v>
      </c>
      <c r="H1" s="19">
        <f>SUM(H4:H195)</f>
        <v>-1809303.4300000002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148</v>
      </c>
      <c r="B4" s="16">
        <v>99.9</v>
      </c>
      <c r="C4" s="17">
        <v>42302</v>
      </c>
      <c r="D4" s="17">
        <v>42279</v>
      </c>
      <c r="E4" s="17"/>
      <c r="F4" s="17"/>
      <c r="G4" s="1">
        <f>D4-C4-(F4-E4)</f>
        <v>-23</v>
      </c>
      <c r="H4" s="16">
        <f>B4*G4</f>
        <v>-2297.7000000000003</v>
      </c>
    </row>
    <row r="5" spans="1:8" ht="15">
      <c r="A5" s="28" t="s">
        <v>149</v>
      </c>
      <c r="B5" s="16">
        <v>5677</v>
      </c>
      <c r="C5" s="17">
        <v>42289</v>
      </c>
      <c r="D5" s="17">
        <v>42279</v>
      </c>
      <c r="E5" s="17"/>
      <c r="F5" s="17"/>
      <c r="G5" s="1">
        <f aca="true" t="shared" si="0" ref="G5:G68">D5-C5-(F5-E5)</f>
        <v>-10</v>
      </c>
      <c r="H5" s="16">
        <f aca="true" t="shared" si="1" ref="H5:H68">B5*G5</f>
        <v>-56770</v>
      </c>
    </row>
    <row r="6" spans="1:8" ht="15">
      <c r="A6" s="28" t="s">
        <v>150</v>
      </c>
      <c r="B6" s="16">
        <v>1170</v>
      </c>
      <c r="C6" s="17">
        <v>42281</v>
      </c>
      <c r="D6" s="17">
        <v>42279</v>
      </c>
      <c r="E6" s="17"/>
      <c r="F6" s="17"/>
      <c r="G6" s="1">
        <f t="shared" si="0"/>
        <v>-2</v>
      </c>
      <c r="H6" s="16">
        <f t="shared" si="1"/>
        <v>-2340</v>
      </c>
    </row>
    <row r="7" spans="1:8" ht="15">
      <c r="A7" s="28" t="s">
        <v>151</v>
      </c>
      <c r="B7" s="16">
        <v>285.6</v>
      </c>
      <c r="C7" s="17">
        <v>42293</v>
      </c>
      <c r="D7" s="17">
        <v>42292</v>
      </c>
      <c r="E7" s="17"/>
      <c r="F7" s="17"/>
      <c r="G7" s="1">
        <f t="shared" si="0"/>
        <v>-1</v>
      </c>
      <c r="H7" s="16">
        <f t="shared" si="1"/>
        <v>-285.6</v>
      </c>
    </row>
    <row r="8" spans="1:8" ht="15">
      <c r="A8" s="28" t="s">
        <v>152</v>
      </c>
      <c r="B8" s="16">
        <v>275</v>
      </c>
      <c r="C8" s="17">
        <v>42316</v>
      </c>
      <c r="D8" s="17">
        <v>42292</v>
      </c>
      <c r="E8" s="17"/>
      <c r="F8" s="17"/>
      <c r="G8" s="1">
        <f t="shared" si="0"/>
        <v>-24</v>
      </c>
      <c r="H8" s="16">
        <f t="shared" si="1"/>
        <v>-6600</v>
      </c>
    </row>
    <row r="9" spans="1:8" ht="15">
      <c r="A9" s="28" t="s">
        <v>153</v>
      </c>
      <c r="B9" s="16">
        <v>6834</v>
      </c>
      <c r="C9" s="17">
        <v>42320</v>
      </c>
      <c r="D9" s="17">
        <v>42292</v>
      </c>
      <c r="E9" s="17"/>
      <c r="F9" s="17"/>
      <c r="G9" s="1">
        <f t="shared" si="0"/>
        <v>-28</v>
      </c>
      <c r="H9" s="16">
        <f t="shared" si="1"/>
        <v>-191352</v>
      </c>
    </row>
    <row r="10" spans="1:8" ht="15">
      <c r="A10" s="28" t="s">
        <v>154</v>
      </c>
      <c r="B10" s="16">
        <v>677.56</v>
      </c>
      <c r="C10" s="17">
        <v>42312</v>
      </c>
      <c r="D10" s="17">
        <v>42292</v>
      </c>
      <c r="E10" s="17"/>
      <c r="F10" s="17"/>
      <c r="G10" s="1">
        <f t="shared" si="0"/>
        <v>-20</v>
      </c>
      <c r="H10" s="16">
        <f t="shared" si="1"/>
        <v>-13551.199999999999</v>
      </c>
    </row>
    <row r="11" spans="1:8" ht="15">
      <c r="A11" s="28" t="s">
        <v>155</v>
      </c>
      <c r="B11" s="16">
        <v>133</v>
      </c>
      <c r="C11" s="17">
        <v>42308</v>
      </c>
      <c r="D11" s="17">
        <v>42292</v>
      </c>
      <c r="E11" s="17"/>
      <c r="F11" s="17"/>
      <c r="G11" s="1">
        <f t="shared" si="0"/>
        <v>-16</v>
      </c>
      <c r="H11" s="16">
        <f t="shared" si="1"/>
        <v>-2128</v>
      </c>
    </row>
    <row r="12" spans="1:8" ht="15">
      <c r="A12" s="28" t="s">
        <v>156</v>
      </c>
      <c r="B12" s="16">
        <v>156</v>
      </c>
      <c r="C12" s="17">
        <v>42317</v>
      </c>
      <c r="D12" s="17">
        <v>42292</v>
      </c>
      <c r="E12" s="17"/>
      <c r="F12" s="17"/>
      <c r="G12" s="1">
        <f t="shared" si="0"/>
        <v>-25</v>
      </c>
      <c r="H12" s="16">
        <f t="shared" si="1"/>
        <v>-3900</v>
      </c>
    </row>
    <row r="13" spans="1:8" ht="15">
      <c r="A13" s="28" t="s">
        <v>157</v>
      </c>
      <c r="B13" s="16">
        <v>4313.4</v>
      </c>
      <c r="C13" s="17">
        <v>42312</v>
      </c>
      <c r="D13" s="17">
        <v>42292</v>
      </c>
      <c r="E13" s="17"/>
      <c r="F13" s="17"/>
      <c r="G13" s="1">
        <f t="shared" si="0"/>
        <v>-20</v>
      </c>
      <c r="H13" s="16">
        <f t="shared" si="1"/>
        <v>-86268</v>
      </c>
    </row>
    <row r="14" spans="1:8" ht="15">
      <c r="A14" s="28" t="s">
        <v>158</v>
      </c>
      <c r="B14" s="16">
        <v>208</v>
      </c>
      <c r="C14" s="17">
        <v>42313</v>
      </c>
      <c r="D14" s="17">
        <v>42292</v>
      </c>
      <c r="E14" s="17"/>
      <c r="F14" s="17"/>
      <c r="G14" s="1">
        <f t="shared" si="0"/>
        <v>-21</v>
      </c>
      <c r="H14" s="16">
        <f t="shared" si="1"/>
        <v>-4368</v>
      </c>
    </row>
    <row r="15" spans="1:8" ht="15">
      <c r="A15" s="28" t="s">
        <v>159</v>
      </c>
      <c r="B15" s="16">
        <v>263</v>
      </c>
      <c r="C15" s="17">
        <v>42323</v>
      </c>
      <c r="D15" s="17">
        <v>42300</v>
      </c>
      <c r="E15" s="17"/>
      <c r="F15" s="17"/>
      <c r="G15" s="1">
        <f t="shared" si="0"/>
        <v>-23</v>
      </c>
      <c r="H15" s="16">
        <f t="shared" si="1"/>
        <v>-6049</v>
      </c>
    </row>
    <row r="16" spans="1:8" ht="15">
      <c r="A16" s="28" t="s">
        <v>160</v>
      </c>
      <c r="B16" s="16">
        <v>735</v>
      </c>
      <c r="C16" s="17">
        <v>42322</v>
      </c>
      <c r="D16" s="17">
        <v>42300</v>
      </c>
      <c r="E16" s="17"/>
      <c r="F16" s="17"/>
      <c r="G16" s="1">
        <f t="shared" si="0"/>
        <v>-22</v>
      </c>
      <c r="H16" s="16">
        <f t="shared" si="1"/>
        <v>-16170</v>
      </c>
    </row>
    <row r="17" spans="1:8" ht="15">
      <c r="A17" s="28" t="s">
        <v>161</v>
      </c>
      <c r="B17" s="16">
        <v>55</v>
      </c>
      <c r="C17" s="17">
        <v>42358</v>
      </c>
      <c r="D17" s="17">
        <v>42300</v>
      </c>
      <c r="E17" s="17"/>
      <c r="F17" s="17"/>
      <c r="G17" s="1">
        <f t="shared" si="0"/>
        <v>-58</v>
      </c>
      <c r="H17" s="16">
        <f t="shared" si="1"/>
        <v>-3190</v>
      </c>
    </row>
    <row r="18" spans="1:8" ht="15">
      <c r="A18" s="28" t="s">
        <v>162</v>
      </c>
      <c r="B18" s="16">
        <v>5100</v>
      </c>
      <c r="C18" s="17">
        <v>42308</v>
      </c>
      <c r="D18" s="17">
        <v>42300</v>
      </c>
      <c r="E18" s="17"/>
      <c r="F18" s="17"/>
      <c r="G18" s="1">
        <f t="shared" si="0"/>
        <v>-8</v>
      </c>
      <c r="H18" s="16">
        <f t="shared" si="1"/>
        <v>-40800</v>
      </c>
    </row>
    <row r="19" spans="1:8" ht="15">
      <c r="A19" s="28" t="s">
        <v>163</v>
      </c>
      <c r="B19" s="16">
        <v>0.81</v>
      </c>
      <c r="C19" s="17">
        <v>42337</v>
      </c>
      <c r="D19" s="17">
        <v>42317</v>
      </c>
      <c r="E19" s="17"/>
      <c r="F19" s="17"/>
      <c r="G19" s="1">
        <f t="shared" si="0"/>
        <v>-20</v>
      </c>
      <c r="H19" s="16">
        <f t="shared" si="1"/>
        <v>-16.200000000000003</v>
      </c>
    </row>
    <row r="20" spans="1:8" ht="15">
      <c r="A20" s="28" t="s">
        <v>164</v>
      </c>
      <c r="B20" s="16">
        <v>40.66</v>
      </c>
      <c r="C20" s="17">
        <v>42337</v>
      </c>
      <c r="D20" s="17">
        <v>42317</v>
      </c>
      <c r="E20" s="17"/>
      <c r="F20" s="17"/>
      <c r="G20" s="1">
        <f t="shared" si="0"/>
        <v>-20</v>
      </c>
      <c r="H20" s="16">
        <f t="shared" si="1"/>
        <v>-813.1999999999999</v>
      </c>
    </row>
    <row r="21" spans="1:8" ht="15">
      <c r="A21" s="28" t="s">
        <v>165</v>
      </c>
      <c r="B21" s="16">
        <v>572</v>
      </c>
      <c r="C21" s="17">
        <v>42334</v>
      </c>
      <c r="D21" s="17">
        <v>42317</v>
      </c>
      <c r="E21" s="17"/>
      <c r="F21" s="17"/>
      <c r="G21" s="1">
        <f t="shared" si="0"/>
        <v>-17</v>
      </c>
      <c r="H21" s="16">
        <f t="shared" si="1"/>
        <v>-9724</v>
      </c>
    </row>
    <row r="22" spans="1:8" ht="15">
      <c r="A22" s="28" t="s">
        <v>166</v>
      </c>
      <c r="B22" s="16">
        <v>3996</v>
      </c>
      <c r="C22" s="17">
        <v>42350</v>
      </c>
      <c r="D22" s="17">
        <v>42325</v>
      </c>
      <c r="E22" s="17"/>
      <c r="F22" s="17"/>
      <c r="G22" s="1">
        <f t="shared" si="0"/>
        <v>-25</v>
      </c>
      <c r="H22" s="16">
        <f t="shared" si="1"/>
        <v>-99900</v>
      </c>
    </row>
    <row r="23" spans="1:8" ht="15">
      <c r="A23" s="28" t="s">
        <v>167</v>
      </c>
      <c r="B23" s="16">
        <v>570</v>
      </c>
      <c r="C23" s="17">
        <v>42348</v>
      </c>
      <c r="D23" s="17">
        <v>42325</v>
      </c>
      <c r="E23" s="17"/>
      <c r="F23" s="17"/>
      <c r="G23" s="1">
        <f t="shared" si="0"/>
        <v>-23</v>
      </c>
      <c r="H23" s="16">
        <f t="shared" si="1"/>
        <v>-13110</v>
      </c>
    </row>
    <row r="24" spans="1:8" ht="15">
      <c r="A24" s="28" t="s">
        <v>168</v>
      </c>
      <c r="B24" s="16">
        <v>594.66</v>
      </c>
      <c r="C24" s="17">
        <v>42343</v>
      </c>
      <c r="D24" s="17">
        <v>42325</v>
      </c>
      <c r="E24" s="17"/>
      <c r="F24" s="17"/>
      <c r="G24" s="1">
        <f t="shared" si="0"/>
        <v>-18</v>
      </c>
      <c r="H24" s="16">
        <f t="shared" si="1"/>
        <v>-10703.88</v>
      </c>
    </row>
    <row r="25" spans="1:8" ht="15">
      <c r="A25" s="28" t="s">
        <v>169</v>
      </c>
      <c r="B25" s="16">
        <v>450</v>
      </c>
      <c r="C25" s="17">
        <v>42355</v>
      </c>
      <c r="D25" s="17">
        <v>42338</v>
      </c>
      <c r="E25" s="17"/>
      <c r="F25" s="17"/>
      <c r="G25" s="1">
        <f t="shared" si="0"/>
        <v>-17</v>
      </c>
      <c r="H25" s="16">
        <f t="shared" si="1"/>
        <v>-7650</v>
      </c>
    </row>
    <row r="26" spans="1:8" ht="15">
      <c r="A26" s="28" t="s">
        <v>170</v>
      </c>
      <c r="B26" s="16">
        <v>65</v>
      </c>
      <c r="C26" s="17">
        <v>42343</v>
      </c>
      <c r="D26" s="17">
        <v>42338</v>
      </c>
      <c r="E26" s="17"/>
      <c r="F26" s="17"/>
      <c r="G26" s="1">
        <f t="shared" si="0"/>
        <v>-5</v>
      </c>
      <c r="H26" s="16">
        <f t="shared" si="1"/>
        <v>-325</v>
      </c>
    </row>
    <row r="27" spans="1:8" ht="15">
      <c r="A27" s="28" t="s">
        <v>171</v>
      </c>
      <c r="B27" s="16">
        <v>222.6</v>
      </c>
      <c r="C27" s="17">
        <v>42364</v>
      </c>
      <c r="D27" s="17">
        <v>42338</v>
      </c>
      <c r="E27" s="17"/>
      <c r="F27" s="17"/>
      <c r="G27" s="1">
        <f t="shared" si="0"/>
        <v>-26</v>
      </c>
      <c r="H27" s="16">
        <f t="shared" si="1"/>
        <v>-5787.599999999999</v>
      </c>
    </row>
    <row r="28" spans="1:8" ht="15">
      <c r="A28" s="28" t="s">
        <v>172</v>
      </c>
      <c r="B28" s="16">
        <v>99.9</v>
      </c>
      <c r="C28" s="17">
        <v>42364</v>
      </c>
      <c r="D28" s="17">
        <v>42338</v>
      </c>
      <c r="E28" s="17"/>
      <c r="F28" s="17"/>
      <c r="G28" s="1">
        <f t="shared" si="0"/>
        <v>-26</v>
      </c>
      <c r="H28" s="16">
        <f t="shared" si="1"/>
        <v>-2597.4</v>
      </c>
    </row>
    <row r="29" spans="1:8" ht="15">
      <c r="A29" s="28" t="s">
        <v>173</v>
      </c>
      <c r="B29" s="16">
        <v>480.93</v>
      </c>
      <c r="C29" s="17">
        <v>42365</v>
      </c>
      <c r="D29" s="17">
        <v>42338</v>
      </c>
      <c r="E29" s="17"/>
      <c r="F29" s="17"/>
      <c r="G29" s="1">
        <f t="shared" si="0"/>
        <v>-27</v>
      </c>
      <c r="H29" s="16">
        <f t="shared" si="1"/>
        <v>-12985.11</v>
      </c>
    </row>
    <row r="30" spans="1:8" ht="15">
      <c r="A30" s="28" t="s">
        <v>174</v>
      </c>
      <c r="B30" s="16">
        <v>9218</v>
      </c>
      <c r="C30" s="17">
        <v>42366</v>
      </c>
      <c r="D30" s="17">
        <v>42338</v>
      </c>
      <c r="E30" s="17"/>
      <c r="F30" s="17"/>
      <c r="G30" s="1">
        <f t="shared" si="0"/>
        <v>-28</v>
      </c>
      <c r="H30" s="16">
        <f t="shared" si="1"/>
        <v>-258104</v>
      </c>
    </row>
    <row r="31" spans="1:8" ht="15">
      <c r="A31" s="28" t="s">
        <v>175</v>
      </c>
      <c r="B31" s="16">
        <v>935.25</v>
      </c>
      <c r="C31" s="17">
        <v>42312</v>
      </c>
      <c r="D31" s="17">
        <v>42338</v>
      </c>
      <c r="E31" s="17"/>
      <c r="F31" s="17"/>
      <c r="G31" s="1">
        <f t="shared" si="0"/>
        <v>26</v>
      </c>
      <c r="H31" s="16">
        <f t="shared" si="1"/>
        <v>24316.5</v>
      </c>
    </row>
    <row r="32" spans="1:8" ht="15">
      <c r="A32" s="28" t="s">
        <v>176</v>
      </c>
      <c r="B32" s="16">
        <v>318.24</v>
      </c>
      <c r="C32" s="17">
        <v>42370</v>
      </c>
      <c r="D32" s="17">
        <v>42349</v>
      </c>
      <c r="E32" s="17"/>
      <c r="F32" s="17"/>
      <c r="G32" s="1">
        <f t="shared" si="0"/>
        <v>-21</v>
      </c>
      <c r="H32" s="16">
        <f t="shared" si="1"/>
        <v>-6683.04</v>
      </c>
    </row>
    <row r="33" spans="1:8" ht="15">
      <c r="A33" s="28" t="s">
        <v>177</v>
      </c>
      <c r="B33" s="16">
        <v>11.04</v>
      </c>
      <c r="C33" s="17">
        <v>42370</v>
      </c>
      <c r="D33" s="17">
        <v>42349</v>
      </c>
      <c r="E33" s="17"/>
      <c r="F33" s="17"/>
      <c r="G33" s="1">
        <f t="shared" si="0"/>
        <v>-21</v>
      </c>
      <c r="H33" s="16">
        <f t="shared" si="1"/>
        <v>-231.83999999999997</v>
      </c>
    </row>
    <row r="34" spans="1:8" ht="15">
      <c r="A34" s="28" t="s">
        <v>178</v>
      </c>
      <c r="B34" s="16">
        <v>375</v>
      </c>
      <c r="C34" s="17">
        <v>42370</v>
      </c>
      <c r="D34" s="17">
        <v>42349</v>
      </c>
      <c r="E34" s="17"/>
      <c r="F34" s="17"/>
      <c r="G34" s="1">
        <f t="shared" si="0"/>
        <v>-21</v>
      </c>
      <c r="H34" s="16">
        <f t="shared" si="1"/>
        <v>-7875</v>
      </c>
    </row>
    <row r="35" spans="1:8" ht="15">
      <c r="A35" s="28" t="s">
        <v>179</v>
      </c>
      <c r="B35" s="16">
        <v>1453.52</v>
      </c>
      <c r="C35" s="17">
        <v>42372</v>
      </c>
      <c r="D35" s="17">
        <v>42349</v>
      </c>
      <c r="E35" s="17"/>
      <c r="F35" s="17"/>
      <c r="G35" s="1">
        <f t="shared" si="0"/>
        <v>-23</v>
      </c>
      <c r="H35" s="16">
        <f t="shared" si="1"/>
        <v>-33430.96</v>
      </c>
    </row>
    <row r="36" spans="1:8" ht="15">
      <c r="A36" s="28" t="s">
        <v>180</v>
      </c>
      <c r="B36" s="16">
        <v>562</v>
      </c>
      <c r="C36" s="17">
        <v>42372</v>
      </c>
      <c r="D36" s="17">
        <v>42349</v>
      </c>
      <c r="E36" s="17"/>
      <c r="F36" s="17"/>
      <c r="G36" s="1">
        <f t="shared" si="0"/>
        <v>-23</v>
      </c>
      <c r="H36" s="16">
        <f t="shared" si="1"/>
        <v>-12926</v>
      </c>
    </row>
    <row r="37" spans="1:8" ht="15">
      <c r="A37" s="28" t="s">
        <v>181</v>
      </c>
      <c r="B37" s="16">
        <v>570</v>
      </c>
      <c r="C37" s="17">
        <v>42377</v>
      </c>
      <c r="D37" s="17">
        <v>42349</v>
      </c>
      <c r="E37" s="17"/>
      <c r="F37" s="17"/>
      <c r="G37" s="1">
        <f t="shared" si="0"/>
        <v>-28</v>
      </c>
      <c r="H37" s="16">
        <f t="shared" si="1"/>
        <v>-15960</v>
      </c>
    </row>
    <row r="38" spans="1:8" ht="15">
      <c r="A38" s="28" t="s">
        <v>182</v>
      </c>
      <c r="B38" s="16">
        <v>140</v>
      </c>
      <c r="C38" s="17">
        <v>42380</v>
      </c>
      <c r="D38" s="17">
        <v>42356</v>
      </c>
      <c r="E38" s="17"/>
      <c r="F38" s="17"/>
      <c r="G38" s="1">
        <f t="shared" si="0"/>
        <v>-24</v>
      </c>
      <c r="H38" s="16">
        <f t="shared" si="1"/>
        <v>-3360</v>
      </c>
    </row>
    <row r="39" spans="1:8" ht="15">
      <c r="A39" s="28" t="s">
        <v>183</v>
      </c>
      <c r="B39" s="16">
        <v>180</v>
      </c>
      <c r="C39" s="17">
        <v>42382</v>
      </c>
      <c r="D39" s="17">
        <v>42356</v>
      </c>
      <c r="E39" s="17"/>
      <c r="F39" s="17"/>
      <c r="G39" s="1">
        <f t="shared" si="0"/>
        <v>-26</v>
      </c>
      <c r="H39" s="16">
        <f t="shared" si="1"/>
        <v>-4680</v>
      </c>
    </row>
    <row r="40" spans="1:8" ht="15">
      <c r="A40" s="28" t="s">
        <v>184</v>
      </c>
      <c r="B40" s="16">
        <v>20.13</v>
      </c>
      <c r="C40" s="17">
        <v>42384</v>
      </c>
      <c r="D40" s="17">
        <v>42356</v>
      </c>
      <c r="E40" s="17"/>
      <c r="F40" s="17"/>
      <c r="G40" s="1">
        <f t="shared" si="0"/>
        <v>-28</v>
      </c>
      <c r="H40" s="16">
        <f t="shared" si="1"/>
        <v>-563.64</v>
      </c>
    </row>
    <row r="41" spans="1:8" ht="15">
      <c r="A41" s="28" t="s">
        <v>185</v>
      </c>
      <c r="B41" s="16">
        <v>828</v>
      </c>
      <c r="C41" s="17">
        <v>42385</v>
      </c>
      <c r="D41" s="17">
        <v>42356</v>
      </c>
      <c r="E41" s="17"/>
      <c r="F41" s="17"/>
      <c r="G41" s="1">
        <f t="shared" si="0"/>
        <v>-29</v>
      </c>
      <c r="H41" s="16">
        <f t="shared" si="1"/>
        <v>-24012</v>
      </c>
    </row>
    <row r="42" spans="1:8" ht="15">
      <c r="A42" s="28" t="s">
        <v>186</v>
      </c>
      <c r="B42" s="16">
        <v>1000</v>
      </c>
      <c r="C42" s="17">
        <v>42323</v>
      </c>
      <c r="D42" s="17">
        <v>42356</v>
      </c>
      <c r="E42" s="17"/>
      <c r="F42" s="17"/>
      <c r="G42" s="1">
        <f t="shared" si="0"/>
        <v>33</v>
      </c>
      <c r="H42" s="16">
        <f t="shared" si="1"/>
        <v>33000</v>
      </c>
    </row>
    <row r="43" spans="1:8" ht="15">
      <c r="A43" s="28" t="s">
        <v>187</v>
      </c>
      <c r="B43" s="16">
        <v>98.36</v>
      </c>
      <c r="C43" s="17">
        <v>42364</v>
      </c>
      <c r="D43" s="17">
        <v>42356</v>
      </c>
      <c r="E43" s="17"/>
      <c r="F43" s="17"/>
      <c r="G43" s="1">
        <f t="shared" si="0"/>
        <v>-8</v>
      </c>
      <c r="H43" s="16">
        <f t="shared" si="1"/>
        <v>-786.88</v>
      </c>
    </row>
    <row r="44" spans="1:8" ht="15">
      <c r="A44" s="28" t="s">
        <v>188</v>
      </c>
      <c r="B44" s="16">
        <v>1955</v>
      </c>
      <c r="C44" s="17">
        <v>42386</v>
      </c>
      <c r="D44" s="17">
        <v>42356</v>
      </c>
      <c r="E44" s="17"/>
      <c r="F44" s="17"/>
      <c r="G44" s="1">
        <f t="shared" si="0"/>
        <v>-30</v>
      </c>
      <c r="H44" s="16">
        <f t="shared" si="1"/>
        <v>-58650</v>
      </c>
    </row>
    <row r="45" spans="1:8" ht="15">
      <c r="A45" s="28" t="s">
        <v>189</v>
      </c>
      <c r="B45" s="16">
        <v>238</v>
      </c>
      <c r="C45" s="17">
        <v>42386</v>
      </c>
      <c r="D45" s="17">
        <v>42356</v>
      </c>
      <c r="E45" s="17"/>
      <c r="F45" s="17"/>
      <c r="G45" s="1">
        <f t="shared" si="0"/>
        <v>-30</v>
      </c>
      <c r="H45" s="16">
        <f t="shared" si="1"/>
        <v>-7140</v>
      </c>
    </row>
    <row r="46" spans="1:8" ht="15">
      <c r="A46" s="28" t="s">
        <v>190</v>
      </c>
      <c r="B46" s="16">
        <v>2420</v>
      </c>
      <c r="C46" s="17">
        <v>42420</v>
      </c>
      <c r="D46" s="17">
        <v>42356</v>
      </c>
      <c r="E46" s="17"/>
      <c r="F46" s="17"/>
      <c r="G46" s="1">
        <f t="shared" si="0"/>
        <v>-64</v>
      </c>
      <c r="H46" s="16">
        <f t="shared" si="1"/>
        <v>-154880</v>
      </c>
    </row>
    <row r="47" spans="1:8" ht="15">
      <c r="A47" s="28" t="s">
        <v>191</v>
      </c>
      <c r="B47" s="16">
        <v>1577.87</v>
      </c>
      <c r="C47" s="17">
        <v>42386</v>
      </c>
      <c r="D47" s="17">
        <v>42360</v>
      </c>
      <c r="E47" s="17"/>
      <c r="F47" s="17"/>
      <c r="G47" s="1">
        <f t="shared" si="0"/>
        <v>-26</v>
      </c>
      <c r="H47" s="16">
        <f t="shared" si="1"/>
        <v>-41024.619999999995</v>
      </c>
    </row>
    <row r="48" spans="1:8" ht="15">
      <c r="A48" s="28" t="s">
        <v>192</v>
      </c>
      <c r="B48" s="16">
        <v>12980</v>
      </c>
      <c r="C48" s="17">
        <v>42389</v>
      </c>
      <c r="D48" s="17">
        <v>42360</v>
      </c>
      <c r="E48" s="17"/>
      <c r="F48" s="17"/>
      <c r="G48" s="1">
        <f t="shared" si="0"/>
        <v>-29</v>
      </c>
      <c r="H48" s="16">
        <f t="shared" si="1"/>
        <v>-376420</v>
      </c>
    </row>
    <row r="49" spans="1:8" ht="15">
      <c r="A49" s="28" t="s">
        <v>193</v>
      </c>
      <c r="B49" s="16">
        <v>630</v>
      </c>
      <c r="C49" s="17">
        <v>42396</v>
      </c>
      <c r="D49" s="17">
        <v>42360</v>
      </c>
      <c r="E49" s="17"/>
      <c r="F49" s="17"/>
      <c r="G49" s="1">
        <f t="shared" si="0"/>
        <v>-36</v>
      </c>
      <c r="H49" s="16">
        <f t="shared" si="1"/>
        <v>-22680</v>
      </c>
    </row>
    <row r="50" spans="1:8" ht="15">
      <c r="A50" s="28" t="s">
        <v>194</v>
      </c>
      <c r="B50" s="16">
        <v>739.05</v>
      </c>
      <c r="C50" s="17">
        <v>42396</v>
      </c>
      <c r="D50" s="17">
        <v>42360</v>
      </c>
      <c r="E50" s="17"/>
      <c r="F50" s="17"/>
      <c r="G50" s="1">
        <f t="shared" si="0"/>
        <v>-36</v>
      </c>
      <c r="H50" s="16">
        <f t="shared" si="1"/>
        <v>-26605.8</v>
      </c>
    </row>
    <row r="51" spans="1:8" ht="15">
      <c r="A51" s="28" t="s">
        <v>195</v>
      </c>
      <c r="B51" s="16">
        <v>450</v>
      </c>
      <c r="C51" s="17">
        <v>42390</v>
      </c>
      <c r="D51" s="17">
        <v>42360</v>
      </c>
      <c r="E51" s="17"/>
      <c r="F51" s="17"/>
      <c r="G51" s="1">
        <f t="shared" si="0"/>
        <v>-30</v>
      </c>
      <c r="H51" s="16">
        <f t="shared" si="1"/>
        <v>-13500</v>
      </c>
    </row>
    <row r="52" spans="1:8" ht="15">
      <c r="A52" s="28" t="s">
        <v>196</v>
      </c>
      <c r="B52" s="16">
        <v>1400</v>
      </c>
      <c r="C52" s="17">
        <v>42390</v>
      </c>
      <c r="D52" s="17">
        <v>42360</v>
      </c>
      <c r="E52" s="17"/>
      <c r="F52" s="17"/>
      <c r="G52" s="1">
        <f t="shared" si="0"/>
        <v>-30</v>
      </c>
      <c r="H52" s="16">
        <f t="shared" si="1"/>
        <v>-42000</v>
      </c>
    </row>
    <row r="53" spans="1:8" ht="15">
      <c r="A53" s="28" t="s">
        <v>197</v>
      </c>
      <c r="B53" s="16">
        <v>340</v>
      </c>
      <c r="C53" s="17">
        <v>42390</v>
      </c>
      <c r="D53" s="17">
        <v>42360</v>
      </c>
      <c r="E53" s="17"/>
      <c r="F53" s="17"/>
      <c r="G53" s="1">
        <f t="shared" si="0"/>
        <v>-30</v>
      </c>
      <c r="H53" s="16">
        <f t="shared" si="1"/>
        <v>-10200</v>
      </c>
    </row>
    <row r="54" spans="1:8" ht="15">
      <c r="A54" s="28" t="s">
        <v>198</v>
      </c>
      <c r="B54" s="16">
        <v>425.14</v>
      </c>
      <c r="C54" s="17">
        <v>42389</v>
      </c>
      <c r="D54" s="17">
        <v>42360</v>
      </c>
      <c r="E54" s="17"/>
      <c r="F54" s="17"/>
      <c r="G54" s="1">
        <f t="shared" si="0"/>
        <v>-29</v>
      </c>
      <c r="H54" s="16">
        <f t="shared" si="1"/>
        <v>-12329.06</v>
      </c>
    </row>
    <row r="55" spans="1:8" ht="15">
      <c r="A55" s="28" t="s">
        <v>199</v>
      </c>
      <c r="B55" s="16">
        <v>4429.84</v>
      </c>
      <c r="C55" s="17">
        <v>42390</v>
      </c>
      <c r="D55" s="17">
        <v>42360</v>
      </c>
      <c r="E55" s="17"/>
      <c r="F55" s="17"/>
      <c r="G55" s="1">
        <f t="shared" si="0"/>
        <v>-30</v>
      </c>
      <c r="H55" s="16">
        <f t="shared" si="1"/>
        <v>-132895.2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2016-01-30T12:12:32Z</dcterms:modified>
  <cp:category/>
  <cp:version/>
  <cp:contentType/>
  <cp:contentStatus/>
</cp:coreProperties>
</file>